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210" windowWidth="11100" windowHeight="6090" tabRatio="567" firstSheet="1" activeTab="1"/>
  </bookViews>
  <sheets>
    <sheet name="000000" sheetId="1" state="veryHidden" r:id="rId1"/>
    <sheet name="баланс йиллик " sheetId="67" r:id="rId2"/>
  </sheets>
  <externalReferences>
    <externalReference r:id="rId3"/>
  </externalReferences>
  <definedNames>
    <definedName name="_Begin">#REF!</definedName>
    <definedName name="_End">#REF!</definedName>
    <definedName name="_StartInsert">#REF!</definedName>
    <definedName name="a_010_03">'[1]Форма №3'!$C$5</definedName>
    <definedName name="a_010_03o">'[1]Форма №5'!$C$4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">#REF!</definedName>
    <definedName name="a_030_03">'[1]Форма №3'!$C$7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">#REF!</definedName>
    <definedName name="a_040_03">'[1]Форма №3'!$C$8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">#REF!</definedName>
    <definedName name="a_050_03">'[1]Форма №3'!$C$14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">#REF!</definedName>
    <definedName name="a_060_03">'[1]Форма №3'!$C$15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">#REF!</definedName>
    <definedName name="a_070_03">'[1]Форма №3'!$C$16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">#REF!</definedName>
    <definedName name="a_080_03">'[1]Форма №3'!$C$17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">#REF!</definedName>
    <definedName name="a_090_03">'[1]Форма №3'!$C$18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">#REF!</definedName>
    <definedName name="a_100_03">'[1]Форма №3'!$C$19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BeginDebKred">#REF!</definedName>
    <definedName name="c_010">'[1]Форма №4'!$C$5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[1]Валюта!$C$3</definedName>
    <definedName name="cm_100">[1]Валюта!$C$4</definedName>
    <definedName name="cm_101">[1]Валюта!$C$6</definedName>
    <definedName name="cm_102">[1]Валюта!$C$7</definedName>
    <definedName name="cm_103">[1]Валюта!$C$8</definedName>
    <definedName name="cm_104">[1]Валюта!$C$9</definedName>
    <definedName name="cm_110">[1]Валюта!$C$10</definedName>
    <definedName name="cm_111">[1]Валюта!$C$12</definedName>
    <definedName name="cm_112">[1]Валюта!$C$13</definedName>
    <definedName name="cm_113">[1]Валюта!$C$14</definedName>
    <definedName name="cm_114">[1]Валюта!$C$15</definedName>
    <definedName name="cm_115">[1]Валюта!$C$16</definedName>
    <definedName name="cm_120">[1]Валюта!$C$17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end">#REF!</definedName>
    <definedName name="f_210">'[1]Платежи '!$D$4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>#REF!,#REF!</definedName>
    <definedName name="l_020">'[1]Форма №2'!$F$7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StartDebCred">#REF!</definedName>
    <definedName name="_xlnm.Print_Area" localSheetId="1">'баланс йиллик '!$A$1:$D$280</definedName>
    <definedName name="СПРАВКА_О_ДЕБИТОРСКОЙ_И_КРЕДИТОРСКОЙ_ЗАДОЛЖЕННОСТЯХ">#REF!</definedName>
  </definedNames>
  <calcPr calcId="124519"/>
  <customWorkbookViews>
    <customWorkbookView name="bond - Личное представление" guid="{1C82BD5B-D66D-4CEA-BAC0-25F86F7DEF59}" mergeInterval="0" personalView="1" maximized="1" windowWidth="1020" windowHeight="596" tabRatio="611" activeSheetId="3"/>
  </customWorkbookViews>
</workbook>
</file>

<file path=xl/calcChain.xml><?xml version="1.0" encoding="utf-8"?>
<calcChain xmlns="http://schemas.openxmlformats.org/spreadsheetml/2006/main">
  <c r="D95" i="67"/>
  <c r="D116"/>
  <c r="D112"/>
  <c r="D229"/>
  <c r="C225"/>
  <c r="D154"/>
  <c r="C116"/>
  <c r="C98"/>
  <c r="C95"/>
  <c r="D52"/>
  <c r="D93" l="1"/>
  <c r="C203" l="1"/>
  <c r="C199"/>
  <c r="C173"/>
  <c r="C171"/>
  <c r="C168"/>
  <c r="C128"/>
  <c r="C104"/>
  <c r="C93"/>
  <c r="C63"/>
  <c r="C61"/>
  <c r="C54"/>
  <c r="C90" l="1"/>
  <c r="C142"/>
  <c r="C144" s="1"/>
  <c r="C242" s="1"/>
  <c r="C239"/>
  <c r="C241" s="1"/>
  <c r="D199" l="1"/>
  <c r="D54"/>
  <c r="D168"/>
  <c r="D104"/>
  <c r="D142" s="1"/>
  <c r="D173"/>
  <c r="D171"/>
  <c r="D128"/>
  <c r="D63"/>
  <c r="D61"/>
  <c r="D203"/>
  <c r="D239" l="1"/>
  <c r="D241" s="1"/>
  <c r="D90"/>
  <c r="D144" l="1"/>
  <c r="D242" s="1"/>
</calcChain>
</file>

<file path=xl/sharedStrings.xml><?xml version="1.0" encoding="utf-8"?>
<sst xmlns="http://schemas.openxmlformats.org/spreadsheetml/2006/main" count="377" uniqueCount="358">
  <si>
    <t>Остаточная (балансовая) стоимост (ст020-021)</t>
  </si>
  <si>
    <t>Шундан муддати утгани</t>
  </si>
  <si>
    <t>Из неё просроченная</t>
  </si>
  <si>
    <t>Улчов бирлиги  Минг сум.</t>
  </si>
  <si>
    <t xml:space="preserve">       бошлангич (кайта тиклаш) киймат (0100,0300)</t>
  </si>
  <si>
    <t>Ходимларнинг бошка операциялар буйича карзи (4700)</t>
  </si>
  <si>
    <t>Задолженност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</si>
  <si>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</si>
  <si>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</si>
  <si>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 жами (сатр330+340+350+360) шу жумладан</t>
  </si>
  <si>
    <t>Прочие долгосрочные отсрочные обязателства (7250,7290)</t>
  </si>
  <si>
    <t>Мажбуриятлар   Обязательства</t>
  </si>
  <si>
    <t>Ссуда шартномаси буйича олинган мулклар (011)</t>
  </si>
  <si>
    <t>Такдим килиш муддати</t>
  </si>
  <si>
    <t>Ташкилий хукукий шакли    ОХЖ</t>
  </si>
  <si>
    <t>Форма № 1 по ОКУД</t>
  </si>
  <si>
    <t xml:space="preserve">МШТ буйича  </t>
  </si>
  <si>
    <t>дата высылки</t>
  </si>
  <si>
    <t>Кабулкилинган сана</t>
  </si>
  <si>
    <t xml:space="preserve">Солик туловчининг идентификацион раками </t>
  </si>
  <si>
    <t>Худуд   Фаргона</t>
  </si>
  <si>
    <t>Вазирлик идора ва бошкалар. Узпахтасаноат уюшмаси</t>
  </si>
  <si>
    <t>по ОКОНХ</t>
  </si>
  <si>
    <t>Бошка узок муддатли кечиктирилган мажбуриятлар (7250,7290)</t>
  </si>
  <si>
    <t>Товарлар (2900дан 2980нинг айирмаси)</t>
  </si>
  <si>
    <t>Товары (2900 за минусом 2980)</t>
  </si>
  <si>
    <t>Келгуси давр сарфлари (3100)   Расходы будущих периодов (3100)</t>
  </si>
  <si>
    <t>Кечиктирилган харажатлар (3200) Отсроченные расходы (3200)</t>
  </si>
  <si>
    <t>Из неё; просроченная долгосрочная кредиторская задолженность</t>
  </si>
  <si>
    <t>Мол етказиб берувчилар ва пудратчиларга узок муддатли карз(7000)</t>
  </si>
  <si>
    <t>Долгосрочная задолженност поставщикам и подрядчикам (7000)</t>
  </si>
  <si>
    <t>Расходы исключаем из налогооблагаемой базы следующих период (012)</t>
  </si>
  <si>
    <t>Вактинчалик солик имтиёзлари (турлари буйича) (013)</t>
  </si>
  <si>
    <t>Временные налоговые льготы (по выдам) (013)</t>
  </si>
  <si>
    <t>Фойдаланишдаги инвентар ва хужалик жихозлари (014)</t>
  </si>
  <si>
    <t>в том числе текушая кредиторская задолженност (стр610+630+650+670+</t>
  </si>
  <si>
    <t>Уз маблагларнинг манбалари</t>
  </si>
  <si>
    <t>Устав капитали (8300)</t>
  </si>
  <si>
    <t>Максадли давлат жамгармаи ва сугур. буйича бунак туловлари (4500)</t>
  </si>
  <si>
    <t>Авсаны платёжи в государств целевые фонды и по страхован (4500)</t>
  </si>
  <si>
    <t>Хисобот дав охир</t>
  </si>
  <si>
    <t>На конец отчет</t>
  </si>
  <si>
    <t>Узок муддатли карзлар (7820,7830,7840)</t>
  </si>
  <si>
    <t>Карам хужалик жамиятларига инвестициялар (0630)</t>
  </si>
  <si>
    <t>Инвестиции в зависимые хозяйственные общества (0630)</t>
  </si>
  <si>
    <t>Чет эл капитали мавжуд булган корхоналарга инвестициялар (0640)</t>
  </si>
  <si>
    <t>Инвестиции в предприятие с инностранным капиталом (0640)</t>
  </si>
  <si>
    <t>бошка узок муддатли инвестициялар (0690)</t>
  </si>
  <si>
    <t>Прочие долгосрочные инвестиции (0690)</t>
  </si>
  <si>
    <t>Урнатиладиган асбоб ускуналар (0700)</t>
  </si>
  <si>
    <t>Оборудование к установке (0700)</t>
  </si>
  <si>
    <t>Денежные средства, всего(стр 330+340+350+360) в том числе</t>
  </si>
  <si>
    <t>Газнадаги пул маблаглари (5000)</t>
  </si>
  <si>
    <t>Денежные средства в кассе (5000)</t>
  </si>
  <si>
    <t>Хисоблашиш счётидаги пул маблаглари (5100)</t>
  </si>
  <si>
    <t>Денежные средства на расчётном счёте (5100)</t>
  </si>
  <si>
    <t>Дебиторы,всего(стр220+240+250+260+270+280+290+300+310)</t>
  </si>
  <si>
    <t>690+700+710+720+730+740+750+760)</t>
  </si>
  <si>
    <t>Жорий мажбуриятлар жами(сатр610+620+630+640+650+660+670+680+</t>
  </si>
  <si>
    <t>Тармок (фаолият тури) ИШЛАБ ЧИКАРИШ</t>
  </si>
  <si>
    <t>Мулкчилик шакли. АКЦИЯДОРЛИК ЖАМИЯТИ</t>
  </si>
  <si>
    <t>090</t>
  </si>
  <si>
    <t>100</t>
  </si>
  <si>
    <t>по КФС</t>
  </si>
  <si>
    <t>Срок предоставления</t>
  </si>
  <si>
    <t>Задолженност дочерным и зависимим хозяйственним обществам (6120)</t>
  </si>
  <si>
    <t>Кечиктирилган даромадлар (6210,6220,6230)</t>
  </si>
  <si>
    <t>Отсроченная доходы (6210,6220,6230)</t>
  </si>
  <si>
    <t>Солик ва мажбур. туловлар буйича  кечиктир. мажб. (6240)</t>
  </si>
  <si>
    <t>МАВЖУДЛИГИ ТУГРИСИДА МАЪЛУМОТ</t>
  </si>
  <si>
    <t>ХХТУТ буйича</t>
  </si>
  <si>
    <t>СТИР</t>
  </si>
  <si>
    <t>МХОБТ</t>
  </si>
  <si>
    <t>Наименование показателей</t>
  </si>
  <si>
    <t>коди</t>
  </si>
  <si>
    <t>ТОШТ буйича</t>
  </si>
  <si>
    <t>организационно провавая форма</t>
  </si>
  <si>
    <t>КТУТ буйича</t>
  </si>
  <si>
    <t>ДБИБТ буйича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</si>
  <si>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</si>
  <si>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</si>
  <si>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</si>
  <si>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</si>
  <si>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</si>
  <si>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харажатлари ва туловлари учун захиралар (8900)</t>
  </si>
  <si>
    <t xml:space="preserve">       остаточная стоимость 010-011</t>
  </si>
  <si>
    <t>012</t>
  </si>
  <si>
    <t>киска муддатли ижарага олинган асосий воситалар (001)</t>
  </si>
  <si>
    <t>Основные средства, полученные по краткосрочной аренде(001)</t>
  </si>
  <si>
    <t>Узок муддатли кечиктирилган даромадлар (7210,7220,7230)</t>
  </si>
  <si>
    <t>Задолженност по страхованию (6510)</t>
  </si>
  <si>
    <t>-- мехнатга хак тулаш буйича карзлар (6700)</t>
  </si>
  <si>
    <t>Текущие обязателства, всего(стр610+620+630+640+650+660+670+680+</t>
  </si>
  <si>
    <t>Инвентар и хозяйственные принадлежности в эксплуатации (014)</t>
  </si>
  <si>
    <t>Жунатилган сана</t>
  </si>
  <si>
    <t>Туловга кобилятсиз дебитор.г зарарга хисобдан чикарилган карзи (007)</t>
  </si>
  <si>
    <t>Отрасль (вид деятельности)</t>
  </si>
  <si>
    <t>по ОКПО</t>
  </si>
  <si>
    <t>Чет эл валютасидаги пул  маблаглари (5200)</t>
  </si>
  <si>
    <t>Денежные средства в инностранной валюте (5200)</t>
  </si>
  <si>
    <t>Бошка пул маблаглари эквивалентлари (5500,5600,5700)</t>
  </si>
  <si>
    <t>Всего по активу баланса (стр 130+390)</t>
  </si>
  <si>
    <t>Берилган мажбурият ва туловларнинг таъминоти (009)</t>
  </si>
  <si>
    <t>Обеспечение обязателства и платежей-выданные (009)</t>
  </si>
  <si>
    <t>Предприятие, организация</t>
  </si>
  <si>
    <t>Итого по разделу 1 (стр012+022+030+090+100+110+120)</t>
  </si>
  <si>
    <t>11. ЖОРИЙ АКТИВЛАР. ТЕКУШИЕ АКТИВЫ</t>
  </si>
  <si>
    <t>Товар моддий захиралари, жами (сат150+160+170+180) шу жумл.</t>
  </si>
  <si>
    <t>Товарно-материалн запасы, всего(стр 150+160+170+180) в том числе</t>
  </si>
  <si>
    <t>Ишлаб чикариш захиралари (1000,1100,1500,1600)</t>
  </si>
  <si>
    <t>Краткосрочные займы (6820,6830,6840)</t>
  </si>
  <si>
    <t>Узок муддатли мажбуриятларнинг жорий кисми (6950)</t>
  </si>
  <si>
    <t>Текушая част долгосрочных обязателства (6950)</t>
  </si>
  <si>
    <t>Бошка кредиторлик карзлар (6950 дан ташкари 6900)</t>
  </si>
  <si>
    <t>040</t>
  </si>
  <si>
    <t>050</t>
  </si>
  <si>
    <t>060</t>
  </si>
  <si>
    <t>070</t>
  </si>
  <si>
    <t>по КОПФ</t>
  </si>
  <si>
    <t>Узок муддатли ижара шартномасига асосан берилган асос восит (010)</t>
  </si>
  <si>
    <t>Основные средства сданные по договору долгосрочн аренде (010)</t>
  </si>
  <si>
    <t>Узок муддатли инвестициялар, жами(сатр 040+050+060+070+080),ш.ж.</t>
  </si>
  <si>
    <t>Долгоср инвестиции, всего (стр040+050+060+070+080) в том числе: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</si>
  <si>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</si>
  <si>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</si>
  <si>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</si>
  <si>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</si>
  <si>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11 булим буйича жами (сатр140+190+200+210+320+370+380)</t>
  </si>
  <si>
    <t>Итого по разделу 11 (стр140+190+200+210+320+370+380)</t>
  </si>
  <si>
    <t>Баланс активи буйича жами (сатр 130+390)</t>
  </si>
  <si>
    <t>Прочие кредиторские задолженности (6900 кроме 6950)</t>
  </si>
  <si>
    <t>II. БУЛИМ БУЙИЧА ЖАМИ (сатр 490+600)</t>
  </si>
  <si>
    <t>Бош хисобчи</t>
  </si>
  <si>
    <t>Сатр</t>
  </si>
  <si>
    <t>Товарно-материаль ценности, принятые на ответственное хранен (002)</t>
  </si>
  <si>
    <t>кайта ишлашга кабул килинган материаллар (003)</t>
  </si>
  <si>
    <t>Адрес</t>
  </si>
  <si>
    <t>Дата получения</t>
  </si>
  <si>
    <t>Курсаткичларнинг номи</t>
  </si>
  <si>
    <t>Минстерства, ведомства и другие</t>
  </si>
  <si>
    <t>ИНН</t>
  </si>
  <si>
    <t>Имушества, полученное по договору ссудв (011)</t>
  </si>
  <si>
    <t>Уставный капитал (8300)</t>
  </si>
  <si>
    <t>Кушилган капитал (8400)</t>
  </si>
  <si>
    <t>Добавленный капитал (8400)</t>
  </si>
  <si>
    <t>Резерв капитали (8500)</t>
  </si>
  <si>
    <t>Резервный капитал (8500)</t>
  </si>
  <si>
    <t>Сотиб олинган хусусий акциялар (8600)</t>
  </si>
  <si>
    <t>Списанная в убыток задолжен. неплатежеспособных дебиторов (007)</t>
  </si>
  <si>
    <t>Ажратилган булинмаларга узок муддатли карз (7110)</t>
  </si>
  <si>
    <t>Долгосрочная задолженност обособленным подразделениями (7110)</t>
  </si>
  <si>
    <t>Шуъба ва карам хужаликларга узок муддатли карз (7120)</t>
  </si>
  <si>
    <t>+690+700+710+720+730+740+750+760</t>
  </si>
  <si>
    <t>ш.ж.жорий кредитор карзлари(сатр610+630+650+670+680+690+700+</t>
  </si>
  <si>
    <t>+710+720+760</t>
  </si>
  <si>
    <t>130</t>
  </si>
  <si>
    <t>Итого по разделу 11 (стр490+600)</t>
  </si>
  <si>
    <t>Баланснинг пассиви буйича ЖАМИ 480+770</t>
  </si>
  <si>
    <t>Авансы, выданные поставщикам и подрятчикам (4300)</t>
  </si>
  <si>
    <t>Бюджетга солик ва йигимлар буйича бунак туловлари (4400)</t>
  </si>
  <si>
    <t>Авансы платёжи по налогам и сборам в бюджет (4400)</t>
  </si>
  <si>
    <t>Щуба хужалик жамиятларига инвестициялар (0620)</t>
  </si>
  <si>
    <t>-- задолженность по оплате труда (6700)..</t>
  </si>
  <si>
    <t>Киска муддатли банк кредитлари (6810)</t>
  </si>
  <si>
    <t>Краткосрочные банковские кредиты (6810)</t>
  </si>
  <si>
    <t>Киска муддатли карзлар (6820,6830,6840)</t>
  </si>
  <si>
    <t>Дебиторлар,жами(сатр220+230+240+250+260+270+280+290+300+310)</t>
  </si>
  <si>
    <t>Харидор ва буюртмачиларнинг карзи (4000 дан 4900 нинг айирмаси)</t>
  </si>
  <si>
    <t>Номоддий активлар:   Нематериальные активы:</t>
  </si>
  <si>
    <t>Форма собственности</t>
  </si>
  <si>
    <t>по СООГУ</t>
  </si>
  <si>
    <t>120</t>
  </si>
  <si>
    <t>080</t>
  </si>
  <si>
    <t>Долгосрочные займы (7820,7830,7840)</t>
  </si>
  <si>
    <t>Бошка узок муддатли кредиторлик карзлар (7900)</t>
  </si>
  <si>
    <t>Прочие долгосрочные кредиторские задолженност (7900)</t>
  </si>
  <si>
    <t>Рахбар</t>
  </si>
  <si>
    <t>Мол етказиб берувчилар ва пудратчиларга  карз(6000)</t>
  </si>
  <si>
    <t>Задолженност поставшикам и подрядчикам (6000)</t>
  </si>
  <si>
    <t>Ажратилган булинмаларга карз (6110)</t>
  </si>
  <si>
    <t>Задолженност обособленным подразделениям (6110)</t>
  </si>
  <si>
    <t>Шуъба ва карам хужаликларга карз (6120)</t>
  </si>
  <si>
    <t>Производственные запасы (1000,1100,1500,1600)</t>
  </si>
  <si>
    <t>Тугаланмаган ишлаб чикариш (2000,2100,2300,2700)</t>
  </si>
  <si>
    <t>Незавершенное производство (2000,2100,2300,2700)</t>
  </si>
  <si>
    <t>Тайер махсулот. (2800)      Готовая продукция (2800)</t>
  </si>
  <si>
    <t>Задолженност покупателей и заказчиков (4000 за минусом 4900)</t>
  </si>
  <si>
    <t>Ажратилган булинмаларнинг карзи (4110)</t>
  </si>
  <si>
    <t>Задолженност обособленных подразделений (4110)</t>
  </si>
  <si>
    <t>Долгоср. задолжен дочерным и зависимым хозяйств обществам (7120)</t>
  </si>
  <si>
    <t>ш.ж.узок муддатли кредитор карзлари (сатр500+520+560+590)</t>
  </si>
  <si>
    <t>В.том числе долгосроч кредит задолженность (500+520+540+560+590)</t>
  </si>
  <si>
    <t>Шундан, муддати утган узок муддатли кредитор карзлари</t>
  </si>
  <si>
    <t>+680+690+700+710+720+760)</t>
  </si>
  <si>
    <t>Шундан,муддати утган жорий кредиторлик карзлари</t>
  </si>
  <si>
    <t>из неё: просроченная текушая кредиторская задолженность</t>
  </si>
  <si>
    <t>Долгосрочные банковские кредиты (7810)</t>
  </si>
  <si>
    <t>Долгосрочные отсроченные доходы (7210,7220,7230)</t>
  </si>
  <si>
    <t>Солик ва мажбур. туловлар буйича узок мудд. кечиктир. мажб. (7240)</t>
  </si>
  <si>
    <t>Руководитель_______________________________</t>
  </si>
  <si>
    <t>Капитал куйилмалар (0800)</t>
  </si>
  <si>
    <t>Курсаткичлар номи</t>
  </si>
  <si>
    <t>Кимматли когозлар (0610)</t>
  </si>
  <si>
    <t>Ценные бумаги (0610)</t>
  </si>
  <si>
    <t>Прочие денежные средства и эквиваленты (5500,5600,5700)</t>
  </si>
  <si>
    <t>111</t>
  </si>
  <si>
    <t>110</t>
  </si>
  <si>
    <t>020</t>
  </si>
  <si>
    <t>021</t>
  </si>
  <si>
    <t>022</t>
  </si>
  <si>
    <t>030</t>
  </si>
  <si>
    <t>Узок муддатли кечиктирилган харажатлар (0950,0960,0990)</t>
  </si>
  <si>
    <t>Долгосрочные отсроченные расходы (0950,0960,0990)</t>
  </si>
  <si>
    <t>1 булим буйича жами(012+022+030+090+100+110+120)</t>
  </si>
  <si>
    <t>Капитальные влажения (0800)</t>
  </si>
  <si>
    <t>Узок муддатли дебиторлик карзлари (0910,0920,0930,0940)</t>
  </si>
  <si>
    <t>Долгосрочная дебиторская задолженность (0910,0920,0930,0940)</t>
  </si>
  <si>
    <t>Маъсул саклашга кабул килинган товар-моддий кийматликлар (002)</t>
  </si>
  <si>
    <t>Харидор ва буюртмачилардан олинган бунаклар (7300)</t>
  </si>
  <si>
    <t>Авансы полученные от покупателей и заказчиков (7300)</t>
  </si>
  <si>
    <t>Узок муддатли банк кредитлари (7810)</t>
  </si>
  <si>
    <t>БХУТ буйича</t>
  </si>
  <si>
    <t>БУХГАЛТЕРИЯ БАЛАНСИ 1-сонли шакл</t>
  </si>
  <si>
    <t>БУХГАЛТЕРСКИЙ БАЛАНС форма №1</t>
  </si>
  <si>
    <t>Максадли давлат жамгармаларига туловлар буйича карз (6520)</t>
  </si>
  <si>
    <t>Идентификацион номер налогоплателщика</t>
  </si>
  <si>
    <t>СОАТО</t>
  </si>
  <si>
    <t>Территория</t>
  </si>
  <si>
    <t>Инвестиции в дочерные хозяйствен общества (0620)</t>
  </si>
  <si>
    <t>Таъсисчиларнинг устав капиталига улушлар буйича карзи (4600)</t>
  </si>
  <si>
    <t>Долгоср. отсрочен. обязателства по налогам и обязат платёжам (7240)</t>
  </si>
  <si>
    <t>Материалы, принятые в переработку (003)</t>
  </si>
  <si>
    <t>Комиссияга кабул килинган товарлар (004)</t>
  </si>
  <si>
    <t>Товары, принятые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</si>
  <si>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</si>
  <si>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</si>
  <si>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хисобот бланкалари (006)</t>
  </si>
  <si>
    <t>Бланки строгой отчётности (006)</t>
  </si>
  <si>
    <t>Главный бухгалтер____________________________</t>
  </si>
  <si>
    <t>Отсроченная обязателства по налогам и обязат платёжам (6240)</t>
  </si>
  <si>
    <t>Бошка кечиктирилган мажбуриятлар (6250,6290)</t>
  </si>
  <si>
    <t>Прочие отсроченные объязателства (6250,6290)</t>
  </si>
  <si>
    <t>Олинган бунаклар (6300)</t>
  </si>
  <si>
    <t>Полученные авансы (6300)</t>
  </si>
  <si>
    <t xml:space="preserve">       по первоначальной стоимости(0400)</t>
  </si>
  <si>
    <t>Амортизация суммаси(0500)</t>
  </si>
  <si>
    <t>Сумма амортизации (0500)</t>
  </si>
  <si>
    <t>Колдик(баланс) киймати (сатр 020-021)</t>
  </si>
  <si>
    <t>ВСЕГО по пассиву баланса 480+770</t>
  </si>
  <si>
    <t>Резервы предстоящих расходов и платежей (8900)</t>
  </si>
  <si>
    <t>Келгуси даврда солик солинадиган базадан чикариладиганг хараж (012)</t>
  </si>
  <si>
    <t>Задолженност по палтёжам в бюджет (6400)</t>
  </si>
  <si>
    <t>Сугурталар буйича карз (6510)</t>
  </si>
  <si>
    <t>Задолженност учредителей по вкладам в уставной капитал (4600)</t>
  </si>
  <si>
    <t xml:space="preserve">       по первоначальной (восстановительной) стоимости (0100,0300)......</t>
  </si>
  <si>
    <t xml:space="preserve">       эскириш (02) суммаси    износ (0200)</t>
  </si>
  <si>
    <t xml:space="preserve">       бошлангич киймат (0400)</t>
  </si>
  <si>
    <t>Олинган мажбурият ва туловларнинг таъминоти (008)</t>
  </si>
  <si>
    <t>Обеспечение обязателства и платежей-полученные (008)</t>
  </si>
  <si>
    <t>Щуба ва карам хужалик жамиятларининг карзи (4120)</t>
  </si>
  <si>
    <t>Задолженност дочерних и зависимых хозяйственных обществ (4120)</t>
  </si>
  <si>
    <t>Ходимларга берилган бунаклар (42000)</t>
  </si>
  <si>
    <t>Авансы, выданные персоналу (4200)</t>
  </si>
  <si>
    <t>Мол етказиб берувчилар ва пудратчиларга берилган бунаклар (4300)</t>
  </si>
  <si>
    <t>I. БУЛИМ БУЙИЧА ЖАМИ (сатр 410+420+430-440+450+460+470)</t>
  </si>
  <si>
    <t>ИТОГО ПО I РАЗДЕЛУ  (стр410+420+430-440+460+470)</t>
  </si>
  <si>
    <t>Узок мудд. мажбур жами(сатр500+510+520+530+540+550+560+570+580+590)</t>
  </si>
  <si>
    <t>Долгоср. обязател.всего(стр500+510+520+530+540+550+560+570+580+590)</t>
  </si>
  <si>
    <t>ПАССИВ</t>
  </si>
  <si>
    <t>Источники собственных средств</t>
  </si>
  <si>
    <t>года</t>
  </si>
  <si>
    <t>АКТИВ</t>
  </si>
  <si>
    <t>I. Узок муддатли активлар.  Долгосрочные активы</t>
  </si>
  <si>
    <t>Ассосий носиталар:  Основные средства:</t>
  </si>
  <si>
    <t>010</t>
  </si>
  <si>
    <t>011</t>
  </si>
  <si>
    <t xml:space="preserve">       колдик киймат 010-011</t>
  </si>
  <si>
    <t>Задолженност по платёжам в государствен целевые фонды (6520)</t>
  </si>
  <si>
    <t>Таъсисчиларга булган карзлар (6600)</t>
  </si>
  <si>
    <t>Задолженность учредителям (6600)</t>
  </si>
  <si>
    <r>
      <t>Манзил</t>
    </r>
    <r>
      <rPr>
        <b/>
        <sz val="8"/>
        <rFont val="Times New Roman"/>
        <family val="1"/>
        <charset val="204"/>
      </rPr>
      <t xml:space="preserve"> Тошлок тумани Навоий -63</t>
    </r>
  </si>
  <si>
    <t>Хисобот йили бошига</t>
  </si>
  <si>
    <t>Хисобот даври охирига</t>
  </si>
  <si>
    <t xml:space="preserve">На начало отчетного </t>
  </si>
  <si>
    <t>№  стр.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</si>
  <si>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</si>
  <si>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</si>
  <si>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</si>
  <si>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</si>
  <si>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</si>
  <si>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</si>
  <si>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</si>
  <si>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</si>
  <si>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</si>
  <si>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</si>
  <si>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</si>
  <si>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</si>
  <si>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</si>
  <si>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</si>
  <si>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</si>
  <si>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</si>
  <si>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</si>
  <si>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</si>
  <si>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</si>
  <si>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</si>
  <si>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</si>
  <si>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</si>
  <si>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</si>
  <si>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</si>
  <si>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</si>
  <si>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</si>
  <si>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</si>
  <si>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</si>
  <si>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</si>
  <si>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</si>
  <si>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</si>
  <si>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</si>
  <si>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</si>
  <si>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</si>
  <si>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</si>
  <si>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</si>
  <si>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</si>
  <si>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</si>
  <si>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492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</si>
  <si>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</si>
  <si>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</si>
  <si>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</si>
  <si>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</si>
  <si>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</si>
  <si>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</si>
  <si>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</si>
  <si>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</si>
  <si>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</si>
  <si>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</si>
  <si>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</si>
  <si>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</si>
  <si>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</si>
  <si>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</si>
  <si>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</si>
  <si>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</si>
  <si>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</si>
  <si>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</si>
  <si>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</si>
  <si>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</si>
  <si>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Бюджетга тулоалар буйича карз (6400)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</si>
  <si>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</si>
  <si>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</si>
  <si>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</si>
  <si>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</si>
  <si>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</si>
  <si>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</si>
  <si>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</si>
  <si>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</si>
  <si>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</si>
  <si>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</si>
  <si>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</si>
  <si>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r>
      <t xml:space="preserve">Корхона, ташкилот </t>
    </r>
    <r>
      <rPr>
        <b/>
        <sz val="8"/>
        <rFont val="Times New Roman"/>
        <family val="1"/>
        <charset val="204"/>
      </rPr>
      <t xml:space="preserve"> Тошлок пахта тозалаш заводи</t>
    </r>
  </si>
  <si>
    <t>1  январ    2019  йилга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</si>
</sst>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12">
    <xf numFmtId="0" fontId="0" fillId="0" borderId="0" xfId="0"/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3" fontId="21" fillId="0" borderId="0" xfId="0" applyNumberFormat="1" applyFont="1"/>
    <xf numFmtId="0" fontId="22" fillId="0" borderId="0" xfId="0" applyFont="1" applyFill="1"/>
    <xf numFmtId="49" fontId="23" fillId="0" borderId="1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Continuous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Continuous"/>
    </xf>
    <xf numFmtId="49" fontId="21" fillId="0" borderId="10" xfId="0" applyNumberFormat="1" applyFont="1" applyBorder="1"/>
    <xf numFmtId="49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49" fontId="21" fillId="0" borderId="12" xfId="0" applyNumberFormat="1" applyFont="1" applyBorder="1"/>
    <xf numFmtId="49" fontId="21" fillId="0" borderId="11" xfId="0" applyNumberFormat="1" applyFont="1" applyBorder="1"/>
    <xf numFmtId="49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/>
    <xf numFmtId="49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49" fontId="22" fillId="0" borderId="14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49" fontId="22" fillId="0" borderId="18" xfId="0" applyNumberFormat="1" applyFont="1" applyFill="1" applyBorder="1"/>
    <xf numFmtId="49" fontId="22" fillId="0" borderId="19" xfId="0" applyNumberFormat="1" applyFont="1" applyFill="1" applyBorder="1" applyAlignment="1">
      <alignment horizontal="center"/>
    </xf>
    <xf numFmtId="49" fontId="22" fillId="0" borderId="20" xfId="0" applyNumberFormat="1" applyFont="1" applyFill="1" applyBorder="1"/>
    <xf numFmtId="3" fontId="21" fillId="0" borderId="19" xfId="0" applyNumberFormat="1" applyFont="1" applyFill="1" applyBorder="1" applyAlignment="1">
      <alignment horizontal="right"/>
    </xf>
    <xf numFmtId="49" fontId="22" fillId="0" borderId="21" xfId="0" applyNumberFormat="1" applyFont="1" applyFill="1" applyBorder="1"/>
    <xf numFmtId="49" fontId="22" fillId="0" borderId="17" xfId="0" applyNumberFormat="1" applyFont="1" applyFill="1" applyBorder="1"/>
    <xf numFmtId="49" fontId="22" fillId="18" borderId="20" xfId="0" applyNumberFormat="1" applyFont="1" applyFill="1" applyBorder="1"/>
    <xf numFmtId="49" fontId="22" fillId="18" borderId="19" xfId="0" applyNumberFormat="1" applyFont="1" applyFill="1" applyBorder="1" applyAlignment="1">
      <alignment horizontal="center"/>
    </xf>
    <xf numFmtId="3" fontId="23" fillId="18" borderId="19" xfId="0" applyNumberFormat="1" applyFont="1" applyFill="1" applyBorder="1" applyAlignment="1">
      <alignment horizontal="right"/>
    </xf>
    <xf numFmtId="0" fontId="22" fillId="18" borderId="0" xfId="0" applyFont="1" applyFill="1"/>
    <xf numFmtId="49" fontId="22" fillId="0" borderId="22" xfId="0" applyNumberFormat="1" applyFont="1" applyFill="1" applyBorder="1"/>
    <xf numFmtId="49" fontId="22" fillId="0" borderId="23" xfId="0" applyNumberFormat="1" applyFont="1" applyFill="1" applyBorder="1"/>
    <xf numFmtId="49" fontId="24" fillId="18" borderId="23" xfId="0" applyNumberFormat="1" applyFont="1" applyFill="1" applyBorder="1"/>
    <xf numFmtId="49" fontId="24" fillId="18" borderId="19" xfId="0" applyNumberFormat="1" applyFont="1" applyFill="1" applyBorder="1" applyAlignment="1">
      <alignment horizontal="center"/>
    </xf>
    <xf numFmtId="0" fontId="24" fillId="18" borderId="0" xfId="0" applyFont="1" applyFill="1"/>
    <xf numFmtId="49" fontId="24" fillId="18" borderId="24" xfId="0" applyNumberFormat="1" applyFont="1" applyFill="1" applyBorder="1"/>
    <xf numFmtId="49" fontId="22" fillId="0" borderId="25" xfId="0" applyNumberFormat="1" applyFont="1" applyFill="1" applyBorder="1"/>
    <xf numFmtId="49" fontId="22" fillId="0" borderId="18" xfId="0" applyNumberFormat="1" applyFont="1" applyFill="1" applyBorder="1" applyAlignment="1">
      <alignment horizontal="center"/>
    </xf>
    <xf numFmtId="49" fontId="22" fillId="0" borderId="26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4" fillId="0" borderId="22" xfId="0" applyNumberFormat="1" applyFont="1" applyFill="1" applyBorder="1"/>
    <xf numFmtId="49" fontId="22" fillId="0" borderId="24" xfId="0" applyNumberFormat="1" applyFont="1" applyFill="1" applyBorder="1"/>
    <xf numFmtId="49" fontId="22" fillId="18" borderId="24" xfId="0" applyNumberFormat="1" applyFont="1" applyFill="1" applyBorder="1"/>
    <xf numFmtId="3" fontId="25" fillId="18" borderId="19" xfId="0" applyNumberFormat="1" applyFont="1" applyFill="1" applyBorder="1" applyAlignment="1">
      <alignment horizontal="right"/>
    </xf>
    <xf numFmtId="49" fontId="24" fillId="0" borderId="0" xfId="0" applyNumberFormat="1" applyFont="1" applyFill="1" applyBorder="1"/>
    <xf numFmtId="3" fontId="25" fillId="0" borderId="19" xfId="0" applyNumberFormat="1" applyFont="1" applyFill="1" applyBorder="1" applyAlignment="1">
      <alignment horizontal="right"/>
    </xf>
    <xf numFmtId="3" fontId="26" fillId="0" borderId="19" xfId="0" applyNumberFormat="1" applyFont="1" applyFill="1" applyBorder="1" applyAlignment="1">
      <alignment horizontal="right"/>
    </xf>
    <xf numFmtId="49" fontId="22" fillId="18" borderId="23" xfId="0" applyNumberFormat="1" applyFont="1" applyFill="1" applyBorder="1"/>
    <xf numFmtId="49" fontId="22" fillId="0" borderId="0" xfId="0" applyNumberFormat="1" applyFont="1" applyFill="1" applyBorder="1"/>
    <xf numFmtId="49" fontId="24" fillId="0" borderId="18" xfId="0" applyNumberFormat="1" applyFont="1" applyFill="1" applyBorder="1"/>
    <xf numFmtId="0" fontId="24" fillId="0" borderId="0" xfId="0" applyFont="1" applyFill="1"/>
    <xf numFmtId="49" fontId="24" fillId="18" borderId="18" xfId="0" applyNumberFormat="1" applyFont="1" applyFill="1" applyBorder="1"/>
    <xf numFmtId="49" fontId="25" fillId="0" borderId="22" xfId="0" applyNumberFormat="1" applyFont="1" applyFill="1" applyBorder="1"/>
    <xf numFmtId="49" fontId="25" fillId="0" borderId="19" xfId="0" applyNumberFormat="1" applyFont="1" applyFill="1" applyBorder="1" applyAlignment="1">
      <alignment horizontal="center"/>
    </xf>
    <xf numFmtId="49" fontId="25" fillId="19" borderId="24" xfId="0" applyNumberFormat="1" applyFont="1" applyFill="1" applyBorder="1"/>
    <xf numFmtId="49" fontId="25" fillId="19" borderId="19" xfId="0" applyNumberFormat="1" applyFont="1" applyFill="1" applyBorder="1" applyAlignment="1">
      <alignment horizontal="center"/>
    </xf>
    <xf numFmtId="3" fontId="25" fillId="19" borderId="19" xfId="0" applyNumberFormat="1" applyFont="1" applyFill="1" applyBorder="1" applyAlignment="1">
      <alignment horizontal="right"/>
    </xf>
    <xf numFmtId="0" fontId="22" fillId="19" borderId="0" xfId="0" applyFont="1" applyFill="1"/>
    <xf numFmtId="49" fontId="22" fillId="0" borderId="25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49" fontId="22" fillId="20" borderId="20" xfId="0" applyNumberFormat="1" applyFont="1" applyFill="1" applyBorder="1"/>
    <xf numFmtId="49" fontId="22" fillId="20" borderId="19" xfId="0" applyNumberFormat="1" applyFont="1" applyFill="1" applyBorder="1" applyAlignment="1">
      <alignment horizontal="center"/>
    </xf>
    <xf numFmtId="3" fontId="25" fillId="20" borderId="19" xfId="0" applyNumberFormat="1" applyFont="1" applyFill="1" applyBorder="1" applyAlignment="1">
      <alignment horizontal="right"/>
    </xf>
    <xf numFmtId="0" fontId="22" fillId="20" borderId="0" xfId="0" applyFont="1" applyFill="1"/>
    <xf numFmtId="49" fontId="24" fillId="20" borderId="20" xfId="0" applyNumberFormat="1" applyFont="1" applyFill="1" applyBorder="1"/>
    <xf numFmtId="49" fontId="24" fillId="20" borderId="19" xfId="0" applyNumberFormat="1" applyFont="1" applyFill="1" applyBorder="1" applyAlignment="1">
      <alignment horizontal="center"/>
    </xf>
    <xf numFmtId="0" fontId="24" fillId="20" borderId="0" xfId="0" applyFont="1" applyFill="1"/>
    <xf numFmtId="49" fontId="24" fillId="20" borderId="18" xfId="0" applyNumberFormat="1" applyFont="1" applyFill="1" applyBorder="1"/>
    <xf numFmtId="49" fontId="22" fillId="20" borderId="24" xfId="0" applyNumberFormat="1" applyFont="1" applyFill="1" applyBorder="1"/>
    <xf numFmtId="3" fontId="26" fillId="21" borderId="19" xfId="0" applyNumberFormat="1" applyFont="1" applyFill="1" applyBorder="1" applyAlignment="1">
      <alignment horizontal="right"/>
    </xf>
    <xf numFmtId="49" fontId="22" fillId="20" borderId="18" xfId="0" applyNumberFormat="1" applyFont="1" applyFill="1" applyBorder="1"/>
    <xf numFmtId="49" fontId="25" fillId="0" borderId="22" xfId="0" applyNumberFormat="1" applyFont="1" applyFill="1" applyBorder="1" applyAlignment="1">
      <alignment horizontal="left"/>
    </xf>
    <xf numFmtId="49" fontId="25" fillId="22" borderId="24" xfId="0" applyNumberFormat="1" applyFont="1" applyFill="1" applyBorder="1" applyAlignment="1">
      <alignment horizontal="left"/>
    </xf>
    <xf numFmtId="49" fontId="25" fillId="22" borderId="19" xfId="0" applyNumberFormat="1" applyFont="1" applyFill="1" applyBorder="1" applyAlignment="1">
      <alignment horizontal="center"/>
    </xf>
    <xf numFmtId="3" fontId="25" fillId="22" borderId="19" xfId="0" applyNumberFormat="1" applyFont="1" applyFill="1" applyBorder="1" applyAlignment="1">
      <alignment horizontal="right"/>
    </xf>
    <xf numFmtId="0" fontId="22" fillId="22" borderId="0" xfId="0" applyFont="1" applyFill="1"/>
    <xf numFmtId="49" fontId="24" fillId="0" borderId="0" xfId="0" applyNumberFormat="1" applyFont="1" applyFill="1"/>
    <xf numFmtId="49" fontId="24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49" fontId="22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/>
    <xf numFmtId="49" fontId="25" fillId="0" borderId="0" xfId="0" applyNumberFormat="1" applyFont="1" applyFill="1" applyBorder="1" applyAlignment="1">
      <alignment horizontal="left"/>
    </xf>
    <xf numFmtId="3" fontId="26" fillId="23" borderId="19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49" fontId="26" fillId="0" borderId="11" xfId="0" applyNumberFormat="1" applyFont="1" applyFill="1" applyBorder="1" applyAlignment="1">
      <alignment horizontal="left"/>
    </xf>
    <xf numFmtId="49" fontId="22" fillId="0" borderId="22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/>
    <xf numFmtId="0" fontId="26" fillId="0" borderId="0" xfId="0" applyFont="1" applyFill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0" refreshError="1"/>
      <sheetData sheetId="1" refreshError="1"/>
      <sheetData sheetId="2" refreshError="1"/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5" refreshError="1"/>
      <sheetData sheetId="6"/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  <sheetData sheetId="8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4597" zoomScaleSheetLayoutView="4" workbookViewId="0"/>
  </sheetViews>
  <sheetFormatPr defaultRowHeight="12.75"/>
  <sheetData/>
  <customSheetViews>
    <customSheetView guid="{1C82BD5B-D66D-4CEA-BAC0-25F86F7DEF59}" showGridLines="0" showRowCol="0" outlineSymbols="0" zeroValues="0" state="veryHidden" showRuler="0" topLeftCell="B14597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0"/>
  <sheetViews>
    <sheetView tabSelected="1" topLeftCell="A90" workbookViewId="0">
      <selection activeCell="A234" sqref="A234"/>
    </sheetView>
  </sheetViews>
  <sheetFormatPr defaultRowHeight="10.5"/>
  <cols>
    <col min="1" max="1" width="42.5703125" style="97" customWidth="1"/>
    <col min="2" max="2" width="11.5703125" style="98" customWidth="1"/>
    <col min="3" max="3" width="15" style="4" customWidth="1"/>
    <col min="4" max="4" width="16.5703125" style="4" customWidth="1"/>
    <col min="5" max="16384" width="9.140625" style="4"/>
  </cols>
  <sheetData>
    <row r="1" spans="1:4" ht="14.25" customHeight="1">
      <c r="A1" s="1"/>
      <c r="B1" s="2"/>
      <c r="C1" s="1"/>
      <c r="D1" s="3"/>
    </row>
    <row r="2" spans="1:4" ht="9.9499999999999993" customHeight="1">
      <c r="A2" s="1"/>
      <c r="B2" s="2"/>
      <c r="C2" s="1"/>
      <c r="D2" s="3"/>
    </row>
    <row r="3" spans="1:4" ht="9.9499999999999993" customHeight="1">
      <c r="A3" s="1"/>
      <c r="B3" s="2"/>
      <c r="C3" s="1"/>
      <c r="D3" s="3"/>
    </row>
    <row r="4" spans="1:4" ht="9.9499999999999993" customHeight="1">
      <c r="A4" s="1"/>
      <c r="B4" s="2"/>
      <c r="C4" s="1"/>
      <c r="D4" s="3"/>
    </row>
    <row r="5" spans="1:4" ht="9.9499999999999993" customHeight="1">
      <c r="A5" s="1"/>
      <c r="B5" s="2"/>
      <c r="C5" s="1"/>
      <c r="D5" s="3"/>
    </row>
    <row r="6" spans="1:4" ht="9.9499999999999993" customHeight="1">
      <c r="A6" s="1"/>
      <c r="B6" s="2"/>
      <c r="C6" s="1"/>
      <c r="D6" s="3"/>
    </row>
    <row r="7" spans="1:4" ht="8.25" customHeight="1">
      <c r="A7" s="1"/>
      <c r="B7" s="2"/>
      <c r="C7" s="1"/>
      <c r="D7" s="3"/>
    </row>
    <row r="8" spans="1:4" ht="11.25">
      <c r="A8" s="5" t="s">
        <v>222</v>
      </c>
      <c r="B8" s="6"/>
      <c r="C8" s="6"/>
      <c r="D8" s="3"/>
    </row>
    <row r="9" spans="1:4" ht="14.25" customHeight="1">
      <c r="A9" s="7" t="s">
        <v>223</v>
      </c>
      <c r="B9" s="6"/>
      <c r="C9" s="6"/>
      <c r="D9" s="3"/>
    </row>
    <row r="10" spans="1:4" ht="13.5" customHeight="1">
      <c r="A10" s="1"/>
      <c r="B10" s="2"/>
      <c r="C10" s="1"/>
      <c r="D10" s="3"/>
    </row>
    <row r="11" spans="1:4" ht="12.75" customHeight="1">
      <c r="A11" s="1"/>
      <c r="B11" s="2"/>
      <c r="C11" s="1"/>
      <c r="D11" s="3"/>
    </row>
    <row r="12" spans="1:4" ht="11.25">
      <c r="A12" s="8" t="s">
        <v>357</v>
      </c>
      <c r="B12" s="9"/>
      <c r="C12" s="10"/>
      <c r="D12" s="3"/>
    </row>
    <row r="13" spans="1:4" ht="11.25" customHeight="1">
      <c r="A13" s="8" t="s">
        <v>357</v>
      </c>
      <c r="B13" s="9"/>
      <c r="C13" s="10"/>
      <c r="D13" s="3"/>
    </row>
    <row r="14" spans="1:4" ht="11.25" customHeight="1">
      <c r="A14" s="1"/>
      <c r="B14" s="2"/>
      <c r="C14" s="1"/>
      <c r="D14" s="3"/>
    </row>
    <row r="15" spans="1:4" ht="13.5" customHeight="1">
      <c r="A15" s="11" t="s">
        <v>356</v>
      </c>
      <c r="B15" s="9"/>
      <c r="C15" s="12"/>
      <c r="D15" s="13" t="s">
        <v>221</v>
      </c>
    </row>
    <row r="16" spans="1:4" ht="11.25" customHeight="1">
      <c r="A16" s="14" t="s">
        <v>104</v>
      </c>
      <c r="B16" s="9"/>
      <c r="C16" s="12"/>
      <c r="D16" s="13" t="s">
        <v>15</v>
      </c>
    </row>
    <row r="17" spans="1:4" ht="11.25" customHeight="1">
      <c r="A17" s="14"/>
      <c r="B17" s="9"/>
      <c r="C17" s="12"/>
      <c r="D17" s="13" t="s">
        <v>77</v>
      </c>
    </row>
    <row r="18" spans="1:4" ht="11.25" customHeight="1">
      <c r="A18" s="14" t="s">
        <v>59</v>
      </c>
      <c r="B18" s="9"/>
      <c r="C18" s="12"/>
      <c r="D18" s="13" t="s">
        <v>97</v>
      </c>
    </row>
    <row r="19" spans="1:4" ht="11.25" customHeight="1">
      <c r="A19" s="14" t="s">
        <v>96</v>
      </c>
      <c r="B19" s="9"/>
      <c r="C19" s="12"/>
      <c r="D19" s="13" t="s">
        <v>70</v>
      </c>
    </row>
    <row r="20" spans="1:4" ht="11.25" customHeight="1">
      <c r="A20" s="14"/>
      <c r="B20" s="9"/>
      <c r="C20" s="12"/>
      <c r="D20" s="13" t="s">
        <v>22</v>
      </c>
    </row>
    <row r="21" spans="1:4" ht="11.25" customHeight="1">
      <c r="A21" s="15" t="s">
        <v>14</v>
      </c>
      <c r="B21" s="9"/>
      <c r="C21" s="12"/>
      <c r="D21" s="13" t="s">
        <v>75</v>
      </c>
    </row>
    <row r="22" spans="1:4" ht="11.25" customHeight="1">
      <c r="A22" s="1" t="s">
        <v>76</v>
      </c>
      <c r="B22" s="2"/>
      <c r="C22" s="16"/>
      <c r="D22" s="17" t="s">
        <v>118</v>
      </c>
    </row>
    <row r="23" spans="1:4" ht="11.25" customHeight="1">
      <c r="A23" s="15"/>
      <c r="B23" s="9"/>
      <c r="C23" s="12"/>
      <c r="D23" s="13" t="s">
        <v>16</v>
      </c>
    </row>
    <row r="24" spans="1:4" ht="11.25" customHeight="1">
      <c r="A24" s="1"/>
      <c r="B24" s="2"/>
      <c r="C24" s="16"/>
      <c r="D24" s="17" t="s">
        <v>63</v>
      </c>
    </row>
    <row r="25" spans="1:4" ht="11.25" customHeight="1">
      <c r="A25" s="11" t="s">
        <v>60</v>
      </c>
      <c r="B25" s="9"/>
      <c r="C25" s="12"/>
      <c r="D25" s="13"/>
    </row>
    <row r="26" spans="1:4" ht="11.25" customHeight="1">
      <c r="A26" s="14" t="s">
        <v>169</v>
      </c>
      <c r="B26" s="9"/>
      <c r="C26" s="12"/>
      <c r="D26" s="13" t="s">
        <v>78</v>
      </c>
    </row>
    <row r="27" spans="1:4" ht="11.25" customHeight="1">
      <c r="A27" s="14"/>
      <c r="B27" s="9"/>
      <c r="C27" s="12"/>
      <c r="D27" s="13" t="s">
        <v>170</v>
      </c>
    </row>
    <row r="28" spans="1:4" ht="11.25" customHeight="1">
      <c r="A28" s="14" t="s">
        <v>21</v>
      </c>
      <c r="B28" s="9"/>
      <c r="C28" s="12"/>
      <c r="D28" s="13" t="s">
        <v>71</v>
      </c>
    </row>
    <row r="29" spans="1:4" ht="11.25" customHeight="1">
      <c r="A29" s="14" t="s">
        <v>139</v>
      </c>
      <c r="B29" s="9"/>
      <c r="C29" s="12"/>
      <c r="D29" s="13" t="s">
        <v>140</v>
      </c>
    </row>
    <row r="30" spans="1:4" ht="11.25" customHeight="1">
      <c r="A30" s="14"/>
      <c r="B30" s="9"/>
      <c r="C30" s="12"/>
      <c r="D30" s="13"/>
    </row>
    <row r="31" spans="1:4" ht="11.25" customHeight="1">
      <c r="A31" s="11"/>
      <c r="B31" s="9"/>
      <c r="C31" s="12"/>
      <c r="D31" s="13" t="s">
        <v>72</v>
      </c>
    </row>
    <row r="32" spans="1:4" ht="11.25" customHeight="1">
      <c r="A32" s="11" t="s">
        <v>19</v>
      </c>
      <c r="B32" s="9"/>
      <c r="C32" s="12"/>
      <c r="D32" s="13" t="s">
        <v>226</v>
      </c>
    </row>
    <row r="33" spans="1:4" ht="11.25" customHeight="1">
      <c r="A33" s="14" t="s">
        <v>225</v>
      </c>
      <c r="B33" s="9"/>
      <c r="C33" s="12"/>
      <c r="D33" s="13"/>
    </row>
    <row r="34" spans="1:4" ht="11.25" customHeight="1">
      <c r="A34" s="14"/>
      <c r="B34" s="9"/>
      <c r="C34" s="12"/>
      <c r="D34" s="13" t="s">
        <v>94</v>
      </c>
    </row>
    <row r="35" spans="1:4" ht="11.25" customHeight="1">
      <c r="A35" s="11" t="s">
        <v>20</v>
      </c>
      <c r="B35" s="9"/>
      <c r="C35" s="12"/>
      <c r="D35" s="13" t="s">
        <v>17</v>
      </c>
    </row>
    <row r="36" spans="1:4" ht="11.25" customHeight="1">
      <c r="A36" s="15" t="s">
        <v>227</v>
      </c>
      <c r="B36" s="9"/>
      <c r="C36" s="12"/>
      <c r="D36" s="13" t="s">
        <v>18</v>
      </c>
    </row>
    <row r="37" spans="1:4" ht="11.25" customHeight="1">
      <c r="A37" s="11"/>
      <c r="B37" s="9"/>
      <c r="C37" s="12"/>
      <c r="D37" s="13" t="s">
        <v>137</v>
      </c>
    </row>
    <row r="38" spans="1:4" ht="11.25" customHeight="1">
      <c r="A38" s="15" t="s">
        <v>280</v>
      </c>
      <c r="B38" s="9"/>
      <c r="C38" s="12"/>
      <c r="D38" s="13" t="s">
        <v>13</v>
      </c>
    </row>
    <row r="39" spans="1:4" ht="11.25" customHeight="1">
      <c r="A39" s="18" t="s">
        <v>136</v>
      </c>
      <c r="B39" s="19"/>
      <c r="C39" s="20"/>
      <c r="D39" s="17" t="s">
        <v>64</v>
      </c>
    </row>
    <row r="40" spans="1:4" ht="11.25" customHeight="1">
      <c r="A40" s="18"/>
      <c r="B40" s="19"/>
      <c r="C40" s="18"/>
      <c r="D40" s="3"/>
    </row>
    <row r="41" spans="1:4" ht="11.25" customHeight="1">
      <c r="A41" s="18" t="s">
        <v>3</v>
      </c>
      <c r="B41" s="19"/>
      <c r="C41" s="18"/>
      <c r="D41" s="3"/>
    </row>
    <row r="42" spans="1:4" ht="12.75" customHeight="1" thickBot="1">
      <c r="A42" s="21"/>
      <c r="B42" s="22"/>
      <c r="C42" s="21"/>
      <c r="D42" s="23"/>
    </row>
    <row r="43" spans="1:4" s="26" customFormat="1" ht="21" customHeight="1">
      <c r="A43" s="24" t="s">
        <v>138</v>
      </c>
      <c r="B43" s="24" t="s">
        <v>133</v>
      </c>
      <c r="C43" s="25" t="s">
        <v>281</v>
      </c>
      <c r="D43" s="25" t="s">
        <v>282</v>
      </c>
    </row>
    <row r="44" spans="1:4" s="26" customFormat="1" ht="21" customHeight="1">
      <c r="A44" s="27" t="s">
        <v>73</v>
      </c>
      <c r="B44" s="27" t="s">
        <v>74</v>
      </c>
      <c r="C44" s="28" t="s">
        <v>283</v>
      </c>
      <c r="D44" s="28" t="s">
        <v>41</v>
      </c>
    </row>
    <row r="45" spans="1:4" s="26" customFormat="1" ht="20.25" customHeight="1">
      <c r="A45" s="29"/>
      <c r="B45" s="29" t="s">
        <v>284</v>
      </c>
      <c r="C45" s="30" t="s">
        <v>270</v>
      </c>
      <c r="D45" s="30" t="s">
        <v>270</v>
      </c>
    </row>
    <row r="46" spans="1:4" ht="16.5" customHeight="1" thickBot="1">
      <c r="A46" s="31">
        <v>1</v>
      </c>
      <c r="B46" s="31"/>
      <c r="C46" s="32">
        <v>4</v>
      </c>
      <c r="D46" s="32">
        <v>4</v>
      </c>
    </row>
    <row r="47" spans="1:4" ht="12.75" customHeight="1">
      <c r="A47" s="33" t="s">
        <v>271</v>
      </c>
      <c r="B47" s="34"/>
      <c r="C47" s="35"/>
      <c r="D47" s="35"/>
    </row>
    <row r="48" spans="1:4" ht="12.75" customHeight="1">
      <c r="A48" s="36" t="s">
        <v>272</v>
      </c>
      <c r="B48" s="37"/>
      <c r="C48" s="38"/>
      <c r="D48" s="38"/>
    </row>
    <row r="49" spans="1:4" ht="12.75" customHeight="1">
      <c r="A49" s="39" t="s">
        <v>273</v>
      </c>
      <c r="B49" s="40"/>
      <c r="C49" s="38"/>
      <c r="D49" s="38"/>
    </row>
    <row r="50" spans="1:4" ht="12.75" customHeight="1">
      <c r="A50" s="39" t="s">
        <v>4</v>
      </c>
      <c r="B50" s="40"/>
      <c r="C50" s="38"/>
      <c r="D50" s="38"/>
    </row>
    <row r="51" spans="1:4" ht="11.25">
      <c r="A51" s="41" t="s">
        <v>254</v>
      </c>
      <c r="B51" s="40" t="s">
        <v>274</v>
      </c>
      <c r="C51" s="42">
        <v>20120065</v>
      </c>
      <c r="D51" s="42">
        <v>20120065</v>
      </c>
    </row>
    <row r="52" spans="1:4" ht="12.75" customHeight="1">
      <c r="A52" s="43" t="s">
        <v>255</v>
      </c>
      <c r="B52" s="40" t="s">
        <v>275</v>
      </c>
      <c r="C52" s="42">
        <v>6429251</v>
      </c>
      <c r="D52" s="42">
        <f>6429251+174000</f>
        <v>6603251</v>
      </c>
    </row>
    <row r="53" spans="1:4" ht="12.75" customHeight="1">
      <c r="A53" s="44" t="s">
        <v>276</v>
      </c>
      <c r="B53" s="40" t="s">
        <v>86</v>
      </c>
      <c r="C53" s="42"/>
      <c r="D53" s="42"/>
    </row>
    <row r="54" spans="1:4" s="48" customFormat="1" ht="12.75" customHeight="1">
      <c r="A54" s="45" t="s">
        <v>85</v>
      </c>
      <c r="B54" s="46"/>
      <c r="C54" s="47">
        <f>C51-C52</f>
        <v>13690814</v>
      </c>
      <c r="D54" s="47">
        <f>D51-D52</f>
        <v>13516814</v>
      </c>
    </row>
    <row r="55" spans="1:4" ht="12.75" customHeight="1">
      <c r="A55" s="39" t="s">
        <v>168</v>
      </c>
      <c r="B55" s="40"/>
      <c r="C55" s="42"/>
      <c r="D55" s="42"/>
    </row>
    <row r="56" spans="1:4" ht="11.25">
      <c r="A56" s="44" t="s">
        <v>256</v>
      </c>
      <c r="B56" s="40"/>
      <c r="C56" s="42"/>
      <c r="D56" s="42"/>
    </row>
    <row r="57" spans="1:4" ht="12.75" customHeight="1">
      <c r="A57" s="39" t="s">
        <v>244</v>
      </c>
      <c r="B57" s="40" t="s">
        <v>207</v>
      </c>
      <c r="C57" s="42"/>
      <c r="D57" s="42"/>
    </row>
    <row r="58" spans="1:4" ht="12.75" customHeight="1">
      <c r="A58" s="49" t="s">
        <v>245</v>
      </c>
      <c r="B58" s="40"/>
      <c r="C58" s="42"/>
      <c r="D58" s="42"/>
    </row>
    <row r="59" spans="1:4" ht="11.25">
      <c r="A59" s="50" t="s">
        <v>246</v>
      </c>
      <c r="B59" s="40" t="s">
        <v>208</v>
      </c>
      <c r="C59" s="42"/>
      <c r="D59" s="42"/>
    </row>
    <row r="60" spans="1:4" ht="12.75" customHeight="1">
      <c r="A60" s="49" t="s">
        <v>247</v>
      </c>
      <c r="B60" s="40"/>
      <c r="C60" s="42"/>
      <c r="D60" s="42"/>
    </row>
    <row r="61" spans="1:4" s="53" customFormat="1" ht="12.75" customHeight="1">
      <c r="A61" s="51" t="s">
        <v>0</v>
      </c>
      <c r="B61" s="52" t="s">
        <v>209</v>
      </c>
      <c r="C61" s="47">
        <f>+C57-C59</f>
        <v>0</v>
      </c>
      <c r="D61" s="47">
        <f>+D57-D59</f>
        <v>0</v>
      </c>
    </row>
    <row r="62" spans="1:4" ht="11.25">
      <c r="A62" s="49" t="s">
        <v>121</v>
      </c>
      <c r="B62" s="40"/>
      <c r="C62" s="42"/>
      <c r="D62" s="42"/>
    </row>
    <row r="63" spans="1:4" s="53" customFormat="1" ht="11.25">
      <c r="A63" s="54" t="s">
        <v>122</v>
      </c>
      <c r="B63" s="52" t="s">
        <v>210</v>
      </c>
      <c r="C63" s="47">
        <f>C70+C72+C74+C76+C78</f>
        <v>25012</v>
      </c>
      <c r="D63" s="47">
        <f>D70+D72+D74+D76+D78</f>
        <v>0</v>
      </c>
    </row>
    <row r="64" spans="1:4" ht="11.25" hidden="1">
      <c r="A64" s="55"/>
      <c r="B64" s="40"/>
      <c r="C64" s="42"/>
      <c r="D64" s="42"/>
    </row>
    <row r="65" spans="1:4" ht="11.25" hidden="1">
      <c r="A65" s="56" t="s">
        <v>138</v>
      </c>
      <c r="B65" s="40"/>
      <c r="C65" s="42" t="s">
        <v>40</v>
      </c>
      <c r="D65" s="42" t="s">
        <v>40</v>
      </c>
    </row>
    <row r="66" spans="1:4" ht="11.25" hidden="1">
      <c r="A66" s="56" t="s">
        <v>73</v>
      </c>
      <c r="B66" s="40"/>
      <c r="C66" s="42" t="s">
        <v>41</v>
      </c>
      <c r="D66" s="42" t="s">
        <v>41</v>
      </c>
    </row>
    <row r="67" spans="1:4" ht="12" hidden="1" thickBot="1">
      <c r="A67" s="57"/>
      <c r="B67" s="40"/>
      <c r="C67" s="42" t="s">
        <v>270</v>
      </c>
      <c r="D67" s="42" t="s">
        <v>270</v>
      </c>
    </row>
    <row r="68" spans="1:4" ht="12" hidden="1" thickBot="1">
      <c r="A68" s="58">
        <v>1</v>
      </c>
      <c r="B68" s="40"/>
      <c r="C68" s="42">
        <v>4</v>
      </c>
      <c r="D68" s="42">
        <v>4</v>
      </c>
    </row>
    <row r="69" spans="1:4" ht="11.25">
      <c r="A69" s="44" t="s">
        <v>202</v>
      </c>
      <c r="B69" s="40"/>
      <c r="C69" s="42"/>
      <c r="D69" s="42"/>
    </row>
    <row r="70" spans="1:4" ht="11.25">
      <c r="A70" s="41" t="s">
        <v>203</v>
      </c>
      <c r="B70" s="40" t="s">
        <v>114</v>
      </c>
      <c r="C70" s="42">
        <v>25012</v>
      </c>
      <c r="D70" s="42"/>
    </row>
    <row r="71" spans="1:4" ht="11.25">
      <c r="A71" s="44" t="s">
        <v>161</v>
      </c>
      <c r="B71" s="40"/>
      <c r="C71" s="42"/>
      <c r="D71" s="42"/>
    </row>
    <row r="72" spans="1:4" ht="11.25">
      <c r="A72" s="41" t="s">
        <v>228</v>
      </c>
      <c r="B72" s="40" t="s">
        <v>115</v>
      </c>
      <c r="C72" s="42"/>
      <c r="D72" s="42"/>
    </row>
    <row r="73" spans="1:4" ht="11.25">
      <c r="A73" s="44" t="s">
        <v>43</v>
      </c>
      <c r="B73" s="40"/>
      <c r="C73" s="42"/>
      <c r="D73" s="42"/>
    </row>
    <row r="74" spans="1:4" ht="11.25">
      <c r="A74" s="41" t="s">
        <v>44</v>
      </c>
      <c r="B74" s="40" t="s">
        <v>116</v>
      </c>
      <c r="C74" s="42"/>
      <c r="D74" s="42"/>
    </row>
    <row r="75" spans="1:4" ht="11.25">
      <c r="A75" s="44" t="s">
        <v>45</v>
      </c>
      <c r="B75" s="40"/>
      <c r="C75" s="42"/>
      <c r="D75" s="42"/>
    </row>
    <row r="76" spans="1:4" ht="11.25">
      <c r="A76" s="41" t="s">
        <v>46</v>
      </c>
      <c r="B76" s="40" t="s">
        <v>117</v>
      </c>
      <c r="C76" s="42"/>
      <c r="D76" s="42"/>
    </row>
    <row r="77" spans="1:4" ht="11.25">
      <c r="A77" s="44" t="s">
        <v>47</v>
      </c>
      <c r="B77" s="40"/>
      <c r="C77" s="42"/>
      <c r="D77" s="42"/>
    </row>
    <row r="78" spans="1:4" ht="11.25">
      <c r="A78" s="39" t="s">
        <v>48</v>
      </c>
      <c r="B78" s="40" t="s">
        <v>172</v>
      </c>
      <c r="C78" s="42"/>
      <c r="D78" s="42"/>
    </row>
    <row r="79" spans="1:4" ht="11.25">
      <c r="A79" s="49" t="s">
        <v>49</v>
      </c>
      <c r="B79" s="40"/>
      <c r="C79" s="42"/>
      <c r="D79" s="42"/>
    </row>
    <row r="80" spans="1:4" ht="11.25">
      <c r="A80" s="60" t="s">
        <v>50</v>
      </c>
      <c r="B80" s="40" t="s">
        <v>61</v>
      </c>
      <c r="C80" s="42"/>
      <c r="D80" s="42"/>
    </row>
    <row r="81" spans="1:4" ht="11.25">
      <c r="A81" s="49" t="s">
        <v>200</v>
      </c>
      <c r="B81" s="40"/>
      <c r="C81" s="42"/>
      <c r="D81" s="42"/>
    </row>
    <row r="82" spans="1:4" ht="11.25">
      <c r="A82" s="60" t="s">
        <v>214</v>
      </c>
      <c r="B82" s="40" t="s">
        <v>62</v>
      </c>
      <c r="C82" s="42"/>
      <c r="D82" s="42"/>
    </row>
    <row r="83" spans="1:4" ht="11.25">
      <c r="A83" s="49" t="s">
        <v>215</v>
      </c>
      <c r="B83" s="40"/>
      <c r="C83" s="42"/>
      <c r="D83" s="42"/>
    </row>
    <row r="84" spans="1:4" ht="11.25">
      <c r="A84" s="60" t="s">
        <v>216</v>
      </c>
      <c r="B84" s="40" t="s">
        <v>206</v>
      </c>
      <c r="C84" s="42">
        <v>2623477</v>
      </c>
      <c r="D84" s="42">
        <v>2623477</v>
      </c>
    </row>
    <row r="85" spans="1:4" ht="11.25">
      <c r="A85" s="49" t="s">
        <v>1</v>
      </c>
      <c r="B85" s="40"/>
      <c r="C85" s="42"/>
      <c r="D85" s="42"/>
    </row>
    <row r="86" spans="1:4" ht="11.25">
      <c r="A86" s="60" t="s">
        <v>2</v>
      </c>
      <c r="B86" s="40" t="s">
        <v>205</v>
      </c>
      <c r="C86" s="42"/>
      <c r="D86" s="42"/>
    </row>
    <row r="87" spans="1:4" ht="11.25">
      <c r="A87" s="49" t="s">
        <v>211</v>
      </c>
      <c r="B87" s="40"/>
      <c r="C87" s="42"/>
      <c r="D87" s="42"/>
    </row>
    <row r="88" spans="1:4" ht="11.25">
      <c r="A88" s="60" t="s">
        <v>212</v>
      </c>
      <c r="B88" s="40" t="s">
        <v>171</v>
      </c>
      <c r="C88" s="42"/>
      <c r="D88" s="42"/>
    </row>
    <row r="89" spans="1:4" ht="11.25">
      <c r="A89" s="49" t="s">
        <v>213</v>
      </c>
      <c r="B89" s="40"/>
      <c r="C89" s="42"/>
      <c r="D89" s="42"/>
    </row>
    <row r="90" spans="1:4" s="48" customFormat="1" ht="12">
      <c r="A90" s="61" t="s">
        <v>105</v>
      </c>
      <c r="B90" s="46" t="s">
        <v>155</v>
      </c>
      <c r="C90" s="62">
        <f>C54+C61+C63+C80+C82+C84+C88</f>
        <v>16339303</v>
      </c>
      <c r="D90" s="62">
        <f>D54+D61+D63+D80+D82+D84+D88</f>
        <v>16140291</v>
      </c>
    </row>
    <row r="91" spans="1:4" ht="12">
      <c r="A91" s="63" t="s">
        <v>106</v>
      </c>
      <c r="B91" s="37"/>
      <c r="C91" s="64"/>
      <c r="D91" s="64"/>
    </row>
    <row r="92" spans="1:4" ht="12">
      <c r="A92" s="59" t="s">
        <v>107</v>
      </c>
      <c r="B92" s="37"/>
      <c r="C92" s="64"/>
      <c r="D92" s="64"/>
    </row>
    <row r="93" spans="1:4" s="48" customFormat="1" ht="12">
      <c r="A93" s="61" t="s">
        <v>108</v>
      </c>
      <c r="B93" s="46" t="s">
        <v>285</v>
      </c>
      <c r="C93" s="62">
        <f>C95+C97+C98+C100</f>
        <v>94622472</v>
      </c>
      <c r="D93" s="62">
        <f>D95+D97+D98+D100</f>
        <v>67778787</v>
      </c>
    </row>
    <row r="94" spans="1:4" ht="12">
      <c r="A94" s="39" t="s">
        <v>109</v>
      </c>
      <c r="B94" s="40"/>
      <c r="C94" s="65"/>
      <c r="D94" s="65"/>
    </row>
    <row r="95" spans="1:4" ht="12">
      <c r="A95" s="41" t="s">
        <v>182</v>
      </c>
      <c r="B95" s="40" t="s">
        <v>286</v>
      </c>
      <c r="C95" s="88">
        <f>58479128-485606</f>
        <v>57993522</v>
      </c>
      <c r="D95" s="88">
        <f>13625738+9130493</f>
        <v>22756231</v>
      </c>
    </row>
    <row r="96" spans="1:4" ht="12">
      <c r="A96" s="44" t="s">
        <v>183</v>
      </c>
      <c r="B96" s="40"/>
      <c r="C96" s="88"/>
      <c r="D96" s="88"/>
    </row>
    <row r="97" spans="1:4" ht="12">
      <c r="A97" s="41" t="s">
        <v>184</v>
      </c>
      <c r="B97" s="40" t="s">
        <v>287</v>
      </c>
      <c r="C97" s="88">
        <v>1623766</v>
      </c>
      <c r="D97" s="88">
        <v>1623766</v>
      </c>
    </row>
    <row r="98" spans="1:4" ht="12">
      <c r="A98" s="39" t="s">
        <v>185</v>
      </c>
      <c r="B98" s="40" t="s">
        <v>288</v>
      </c>
      <c r="C98" s="88">
        <f>34519578+485606</f>
        <v>35005184</v>
      </c>
      <c r="D98" s="88">
        <v>43398790</v>
      </c>
    </row>
    <row r="99" spans="1:4" ht="12">
      <c r="A99" s="44" t="s">
        <v>24</v>
      </c>
      <c r="B99" s="40"/>
      <c r="C99" s="88"/>
      <c r="D99" s="88"/>
    </row>
    <row r="100" spans="1:4" ht="12">
      <c r="A100" s="41" t="s">
        <v>25</v>
      </c>
      <c r="B100" s="40" t="s">
        <v>289</v>
      </c>
      <c r="C100" s="88"/>
      <c r="D100" s="88"/>
    </row>
    <row r="101" spans="1:4" ht="12">
      <c r="A101" s="43" t="s">
        <v>26</v>
      </c>
      <c r="B101" s="40" t="s">
        <v>290</v>
      </c>
      <c r="C101" s="88">
        <v>3009186</v>
      </c>
      <c r="D101" s="88">
        <v>3009186</v>
      </c>
    </row>
    <row r="102" spans="1:4" ht="12">
      <c r="A102" s="49" t="s">
        <v>27</v>
      </c>
      <c r="B102" s="40" t="s">
        <v>291</v>
      </c>
      <c r="C102" s="65"/>
      <c r="D102" s="65"/>
    </row>
    <row r="103" spans="1:4" ht="12">
      <c r="A103" s="49" t="s">
        <v>166</v>
      </c>
      <c r="B103" s="40"/>
      <c r="C103" s="65"/>
      <c r="D103" s="65"/>
    </row>
    <row r="104" spans="1:4" s="48" customFormat="1" ht="12">
      <c r="A104" s="66" t="s">
        <v>56</v>
      </c>
      <c r="B104" s="46" t="s">
        <v>292</v>
      </c>
      <c r="C104" s="62">
        <f>C108+C112+C114+C116+C118+C120+C122+C124+C126</f>
        <v>16527386</v>
      </c>
      <c r="D104" s="62">
        <f>D108+D112+D114+D116+D118+D120+D122+D124+D126</f>
        <v>6974855</v>
      </c>
    </row>
    <row r="105" spans="1:4" ht="12">
      <c r="A105" s="49" t="s">
        <v>1</v>
      </c>
      <c r="B105" s="40"/>
      <c r="C105" s="65"/>
      <c r="D105" s="65"/>
    </row>
    <row r="106" spans="1:4" ht="12">
      <c r="A106" s="50" t="s">
        <v>2</v>
      </c>
      <c r="B106" s="40" t="s">
        <v>293</v>
      </c>
      <c r="C106" s="65"/>
      <c r="D106" s="65"/>
    </row>
    <row r="107" spans="1:4" ht="12">
      <c r="A107" s="49" t="s">
        <v>167</v>
      </c>
      <c r="B107" s="40"/>
      <c r="C107" s="65"/>
      <c r="D107" s="65"/>
    </row>
    <row r="108" spans="1:4" ht="12">
      <c r="A108" s="60" t="s">
        <v>186</v>
      </c>
      <c r="B108" s="40" t="s">
        <v>294</v>
      </c>
      <c r="C108" s="65"/>
      <c r="D108" s="65"/>
    </row>
    <row r="109" spans="1:4" ht="12">
      <c r="A109" s="67" t="s">
        <v>187</v>
      </c>
      <c r="B109" s="40"/>
      <c r="C109" s="65"/>
      <c r="D109" s="65"/>
    </row>
    <row r="110" spans="1:4" ht="12">
      <c r="A110" s="50" t="s">
        <v>188</v>
      </c>
      <c r="B110" s="40" t="s">
        <v>295</v>
      </c>
      <c r="C110" s="65"/>
      <c r="D110" s="65"/>
    </row>
    <row r="111" spans="1:4" ht="12">
      <c r="A111" s="49" t="s">
        <v>259</v>
      </c>
      <c r="B111" s="40"/>
      <c r="C111" s="65"/>
      <c r="D111" s="65"/>
    </row>
    <row r="112" spans="1:4" ht="12">
      <c r="A112" s="50" t="s">
        <v>260</v>
      </c>
      <c r="B112" s="40" t="s">
        <v>296</v>
      </c>
      <c r="C112" s="88">
        <v>11053931</v>
      </c>
      <c r="D112" s="88">
        <f>1363094</f>
        <v>1363094</v>
      </c>
    </row>
    <row r="113" spans="1:4" ht="12">
      <c r="A113" s="49" t="s">
        <v>261</v>
      </c>
      <c r="B113" s="40"/>
      <c r="C113" s="88"/>
      <c r="D113" s="88"/>
    </row>
    <row r="114" spans="1:4" ht="12">
      <c r="A114" s="50" t="s">
        <v>262</v>
      </c>
      <c r="B114" s="40" t="s">
        <v>297</v>
      </c>
      <c r="C114" s="88"/>
      <c r="D114" s="88"/>
    </row>
    <row r="115" spans="1:4" ht="12">
      <c r="A115" s="49" t="s">
        <v>263</v>
      </c>
      <c r="B115" s="40"/>
      <c r="C115" s="88"/>
      <c r="D115" s="88"/>
    </row>
    <row r="116" spans="1:4" ht="12">
      <c r="A116" s="50" t="s">
        <v>158</v>
      </c>
      <c r="B116" s="40" t="s">
        <v>298</v>
      </c>
      <c r="C116" s="88">
        <f>3549446-369358</f>
        <v>3180088</v>
      </c>
      <c r="D116" s="88">
        <f>6438893-3980636-1363094</f>
        <v>1095163</v>
      </c>
    </row>
    <row r="117" spans="1:4" ht="12">
      <c r="A117" s="49" t="s">
        <v>159</v>
      </c>
      <c r="B117" s="40"/>
      <c r="C117" s="65"/>
      <c r="D117" s="65"/>
    </row>
    <row r="118" spans="1:4" ht="12">
      <c r="A118" s="50" t="s">
        <v>160</v>
      </c>
      <c r="B118" s="40" t="s">
        <v>299</v>
      </c>
      <c r="C118" s="88">
        <v>1200419</v>
      </c>
      <c r="D118" s="88">
        <v>3423650</v>
      </c>
    </row>
    <row r="119" spans="1:4" ht="12">
      <c r="A119" s="49" t="s">
        <v>38</v>
      </c>
      <c r="B119" s="40"/>
      <c r="C119" s="88"/>
      <c r="D119" s="88"/>
    </row>
    <row r="120" spans="1:4" ht="12">
      <c r="A120" s="50" t="s">
        <v>39</v>
      </c>
      <c r="B120" s="40" t="s">
        <v>300</v>
      </c>
      <c r="C120" s="88"/>
      <c r="D120" s="88"/>
    </row>
    <row r="121" spans="1:4" ht="12">
      <c r="A121" s="49" t="s">
        <v>229</v>
      </c>
      <c r="B121" s="40"/>
      <c r="C121" s="88"/>
      <c r="D121" s="88"/>
    </row>
    <row r="122" spans="1:4" ht="12">
      <c r="A122" s="50" t="s">
        <v>253</v>
      </c>
      <c r="B122" s="40" t="s">
        <v>301</v>
      </c>
      <c r="C122" s="88"/>
      <c r="D122" s="88"/>
    </row>
    <row r="123" spans="1:4" ht="12">
      <c r="A123" s="49" t="s">
        <v>5</v>
      </c>
      <c r="B123" s="40"/>
      <c r="C123" s="65"/>
      <c r="D123" s="65"/>
    </row>
    <row r="124" spans="1:4" ht="12">
      <c r="A124" s="50" t="s">
        <v>6</v>
      </c>
      <c r="B124" s="40" t="s">
        <v>302</v>
      </c>
      <c r="C124" s="65">
        <v>1092948</v>
      </c>
      <c r="D124" s="65">
        <v>1092948</v>
      </c>
    </row>
    <row r="125" spans="1:4" ht="12">
      <c r="A125" s="49" t="s">
        <v>7</v>
      </c>
      <c r="B125" s="40"/>
      <c r="C125" s="65"/>
      <c r="D125" s="65"/>
    </row>
    <row r="126" spans="1:4" ht="12">
      <c r="A126" s="50" t="s">
        <v>8</v>
      </c>
      <c r="B126" s="40" t="s">
        <v>303</v>
      </c>
      <c r="C126" s="65"/>
      <c r="D126" s="65"/>
    </row>
    <row r="127" spans="1:4" ht="12">
      <c r="A127" s="49" t="s">
        <v>9</v>
      </c>
      <c r="B127" s="40"/>
      <c r="C127" s="65"/>
      <c r="D127" s="65"/>
    </row>
    <row r="128" spans="1:4" s="48" customFormat="1" ht="12">
      <c r="A128" s="61" t="s">
        <v>51</v>
      </c>
      <c r="B128" s="46" t="s">
        <v>304</v>
      </c>
      <c r="C128" s="62">
        <f>C130+C132+C134+C136</f>
        <v>147</v>
      </c>
      <c r="D128" s="62">
        <f>D130+D132+D134+D136</f>
        <v>41</v>
      </c>
    </row>
    <row r="129" spans="1:4" ht="12">
      <c r="A129" s="39" t="s">
        <v>52</v>
      </c>
      <c r="B129" s="40"/>
      <c r="C129" s="65"/>
      <c r="D129" s="65"/>
    </row>
    <row r="130" spans="1:4" ht="12">
      <c r="A130" s="39" t="s">
        <v>53</v>
      </c>
      <c r="B130" s="40" t="s">
        <v>305</v>
      </c>
      <c r="C130" s="65"/>
      <c r="D130" s="65"/>
    </row>
    <row r="131" spans="1:4" ht="12">
      <c r="A131" s="49" t="s">
        <v>54</v>
      </c>
      <c r="B131" s="40"/>
      <c r="C131" s="65"/>
      <c r="D131" s="65"/>
    </row>
    <row r="132" spans="1:4" ht="12">
      <c r="A132" s="60" t="s">
        <v>55</v>
      </c>
      <c r="B132" s="40" t="s">
        <v>306</v>
      </c>
      <c r="C132" s="88"/>
      <c r="D132" s="88"/>
    </row>
    <row r="133" spans="1:4" ht="12">
      <c r="A133" s="44" t="s">
        <v>98</v>
      </c>
      <c r="B133" s="40"/>
      <c r="C133" s="65"/>
      <c r="D133" s="65"/>
    </row>
    <row r="134" spans="1:4" ht="12">
      <c r="A134" s="41" t="s">
        <v>99</v>
      </c>
      <c r="B134" s="40" t="s">
        <v>307</v>
      </c>
      <c r="C134" s="65"/>
      <c r="D134" s="65"/>
    </row>
    <row r="135" spans="1:4" ht="12">
      <c r="A135" s="49" t="s">
        <v>100</v>
      </c>
      <c r="B135" s="40"/>
      <c r="C135" s="65"/>
      <c r="D135" s="65"/>
    </row>
    <row r="136" spans="1:4" ht="12">
      <c r="A136" s="60" t="s">
        <v>204</v>
      </c>
      <c r="B136" s="40" t="s">
        <v>308</v>
      </c>
      <c r="C136" s="65">
        <v>147</v>
      </c>
      <c r="D136" s="65">
        <v>41</v>
      </c>
    </row>
    <row r="137" spans="1:4" ht="12">
      <c r="A137" s="44" t="s">
        <v>123</v>
      </c>
      <c r="B137" s="40"/>
      <c r="C137" s="65"/>
      <c r="D137" s="65"/>
    </row>
    <row r="138" spans="1:4" ht="12">
      <c r="A138" s="41" t="s">
        <v>124</v>
      </c>
      <c r="B138" s="40" t="s">
        <v>309</v>
      </c>
      <c r="C138" s="65"/>
      <c r="D138" s="65"/>
    </row>
    <row r="139" spans="1:4" ht="12">
      <c r="A139" s="49" t="s">
        <v>125</v>
      </c>
      <c r="B139" s="40"/>
      <c r="C139" s="65"/>
      <c r="D139" s="65"/>
    </row>
    <row r="140" spans="1:4" ht="12">
      <c r="A140" s="60" t="s">
        <v>126</v>
      </c>
      <c r="B140" s="40" t="s">
        <v>310</v>
      </c>
      <c r="C140" s="65"/>
      <c r="D140" s="65"/>
    </row>
    <row r="141" spans="1:4" s="69" customFormat="1" ht="12">
      <c r="A141" s="68" t="s">
        <v>127</v>
      </c>
      <c r="B141" s="37"/>
      <c r="C141" s="64"/>
      <c r="D141" s="64"/>
    </row>
    <row r="142" spans="1:4" s="53" customFormat="1" ht="12">
      <c r="A142" s="70" t="s">
        <v>128</v>
      </c>
      <c r="B142" s="52" t="s">
        <v>311</v>
      </c>
      <c r="C142" s="62">
        <f>C93+C101+C102+C104+C128+C138+C140+C110</f>
        <v>114159191</v>
      </c>
      <c r="D142" s="62">
        <f>D93+D101+D102+D104+D128+D138+D140+D110</f>
        <v>77762869</v>
      </c>
    </row>
    <row r="143" spans="1:4" ht="12">
      <c r="A143" s="71" t="s">
        <v>129</v>
      </c>
      <c r="B143" s="72"/>
      <c r="C143" s="64"/>
      <c r="D143" s="64"/>
    </row>
    <row r="144" spans="1:4" s="76" customFormat="1" ht="12">
      <c r="A144" s="73" t="s">
        <v>101</v>
      </c>
      <c r="B144" s="74" t="s">
        <v>312</v>
      </c>
      <c r="C144" s="75">
        <f>C90+C142</f>
        <v>130498494</v>
      </c>
      <c r="D144" s="75">
        <f>D90+D142</f>
        <v>93903160</v>
      </c>
    </row>
    <row r="145" spans="1:4" ht="9.75" hidden="1" customHeight="1">
      <c r="A145" s="36"/>
      <c r="B145" s="37"/>
      <c r="C145" s="65"/>
      <c r="D145" s="65"/>
    </row>
    <row r="146" spans="1:4" ht="9" hidden="1" customHeight="1">
      <c r="A146" s="77" t="s">
        <v>138</v>
      </c>
      <c r="B146" s="40"/>
      <c r="C146" s="65" t="s">
        <v>40</v>
      </c>
      <c r="D146" s="65" t="s">
        <v>40</v>
      </c>
    </row>
    <row r="147" spans="1:4" ht="9" hidden="1" customHeight="1">
      <c r="A147" s="56" t="s">
        <v>73</v>
      </c>
      <c r="B147" s="40"/>
      <c r="C147" s="65" t="s">
        <v>41</v>
      </c>
      <c r="D147" s="65" t="s">
        <v>41</v>
      </c>
    </row>
    <row r="148" spans="1:4" ht="9" hidden="1" customHeight="1">
      <c r="A148" s="57"/>
      <c r="B148" s="40"/>
      <c r="C148" s="65" t="s">
        <v>270</v>
      </c>
      <c r="D148" s="65" t="s">
        <v>270</v>
      </c>
    </row>
    <row r="149" spans="1:4" ht="9" hidden="1" customHeight="1">
      <c r="A149" s="57">
        <v>1</v>
      </c>
      <c r="B149" s="40"/>
      <c r="C149" s="65">
        <v>4</v>
      </c>
      <c r="D149" s="65">
        <v>4</v>
      </c>
    </row>
    <row r="150" spans="1:4" ht="14.25" customHeight="1">
      <c r="A150" s="36" t="s">
        <v>268</v>
      </c>
      <c r="B150" s="37"/>
      <c r="C150" s="65"/>
      <c r="D150" s="65"/>
    </row>
    <row r="151" spans="1:4" ht="12">
      <c r="A151" s="36" t="s">
        <v>36</v>
      </c>
      <c r="B151" s="37"/>
      <c r="C151" s="65"/>
      <c r="D151" s="65"/>
    </row>
    <row r="152" spans="1:4" ht="12">
      <c r="A152" s="36" t="s">
        <v>269</v>
      </c>
      <c r="B152" s="37"/>
      <c r="C152" s="65"/>
      <c r="D152" s="65"/>
    </row>
    <row r="153" spans="1:4" ht="12">
      <c r="A153" s="39" t="s">
        <v>37</v>
      </c>
      <c r="B153" s="40"/>
      <c r="C153" s="65"/>
      <c r="D153" s="65"/>
    </row>
    <row r="154" spans="1:4" ht="12">
      <c r="A154" s="41" t="s">
        <v>142</v>
      </c>
      <c r="B154" s="40" t="s">
        <v>313</v>
      </c>
      <c r="C154" s="65">
        <v>1121312</v>
      </c>
      <c r="D154" s="111">
        <f>C154*2</f>
        <v>2242624</v>
      </c>
    </row>
    <row r="155" spans="1:4" ht="12">
      <c r="A155" s="39" t="s">
        <v>143</v>
      </c>
      <c r="B155" s="40"/>
      <c r="C155" s="65"/>
      <c r="D155" s="65"/>
    </row>
    <row r="156" spans="1:4" ht="12">
      <c r="A156" s="39" t="s">
        <v>144</v>
      </c>
      <c r="B156" s="40" t="s">
        <v>314</v>
      </c>
      <c r="C156" s="65"/>
      <c r="D156" s="65"/>
    </row>
    <row r="157" spans="1:4" ht="12">
      <c r="A157" s="44" t="s">
        <v>145</v>
      </c>
      <c r="B157" s="40"/>
      <c r="C157" s="65"/>
      <c r="D157" s="65"/>
    </row>
    <row r="158" spans="1:4" ht="12">
      <c r="A158" s="41" t="s">
        <v>146</v>
      </c>
      <c r="B158" s="40" t="s">
        <v>315</v>
      </c>
      <c r="C158" s="65">
        <v>3266584</v>
      </c>
      <c r="D158" s="65">
        <v>3266584</v>
      </c>
    </row>
    <row r="159" spans="1:4" ht="12">
      <c r="A159" s="49" t="s">
        <v>147</v>
      </c>
      <c r="B159" s="40"/>
      <c r="C159" s="65"/>
      <c r="D159" s="65"/>
    </row>
    <row r="160" spans="1:4" ht="12">
      <c r="A160" s="60" t="s">
        <v>79</v>
      </c>
      <c r="B160" s="40" t="s">
        <v>316</v>
      </c>
      <c r="C160" s="65"/>
      <c r="D160" s="65"/>
    </row>
    <row r="161" spans="1:4" ht="12">
      <c r="A161" s="39" t="s">
        <v>80</v>
      </c>
      <c r="B161" s="40"/>
      <c r="C161" s="65"/>
      <c r="D161" s="65"/>
    </row>
    <row r="162" spans="1:4" ht="12">
      <c r="A162" s="39" t="s">
        <v>81</v>
      </c>
      <c r="B162" s="40" t="s">
        <v>317</v>
      </c>
      <c r="C162" s="65">
        <v>1611015</v>
      </c>
      <c r="D162" s="65">
        <v>1611015</v>
      </c>
    </row>
    <row r="163" spans="1:4" ht="12">
      <c r="A163" s="44" t="s">
        <v>82</v>
      </c>
      <c r="B163" s="40"/>
      <c r="C163" s="65"/>
      <c r="D163" s="65"/>
    </row>
    <row r="164" spans="1:4" ht="12">
      <c r="A164" s="41" t="s">
        <v>83</v>
      </c>
      <c r="B164" s="40" t="s">
        <v>318</v>
      </c>
      <c r="C164" s="65">
        <v>33353978</v>
      </c>
      <c r="D164" s="65">
        <v>33353978</v>
      </c>
    </row>
    <row r="165" spans="1:4" ht="12">
      <c r="A165" s="39" t="s">
        <v>84</v>
      </c>
      <c r="B165" s="40"/>
      <c r="C165" s="65"/>
      <c r="D165" s="65"/>
    </row>
    <row r="166" spans="1:4" ht="12">
      <c r="A166" s="39" t="s">
        <v>249</v>
      </c>
      <c r="B166" s="40" t="s">
        <v>319</v>
      </c>
      <c r="C166" s="65"/>
      <c r="D166" s="65"/>
    </row>
    <row r="167" spans="1:4" ht="12">
      <c r="A167" s="44" t="s">
        <v>264</v>
      </c>
      <c r="B167" s="40"/>
      <c r="C167" s="65"/>
      <c r="D167" s="65"/>
    </row>
    <row r="168" spans="1:4" s="82" customFormat="1" ht="12">
      <c r="A168" s="79" t="s">
        <v>265</v>
      </c>
      <c r="B168" s="80" t="s">
        <v>320</v>
      </c>
      <c r="C168" s="81">
        <f>C154+C156+C158+C160+C162+C164+C166</f>
        <v>39352889</v>
      </c>
      <c r="D168" s="81">
        <f>D154+D156+D158+D160+D162+D164+D166</f>
        <v>40474201</v>
      </c>
    </row>
    <row r="169" spans="1:4" ht="12">
      <c r="A169" s="33" t="s">
        <v>11</v>
      </c>
      <c r="B169" s="37"/>
      <c r="C169" s="65"/>
      <c r="D169" s="65"/>
    </row>
    <row r="170" spans="1:4" ht="12">
      <c r="A170" s="39" t="s">
        <v>266</v>
      </c>
      <c r="B170" s="40"/>
      <c r="C170" s="65"/>
      <c r="D170" s="65"/>
    </row>
    <row r="171" spans="1:4" s="85" customFormat="1" ht="12">
      <c r="A171" s="83" t="s">
        <v>267</v>
      </c>
      <c r="B171" s="84" t="s">
        <v>321</v>
      </c>
      <c r="C171" s="81">
        <f>C177+C179+C181+C183+C185+C187+C189+C191+C193+C195</f>
        <v>5137745</v>
      </c>
      <c r="D171" s="81">
        <f>D177+D179+D181+D183+D185+D187+D189+D191+D193+D195</f>
        <v>5137745</v>
      </c>
    </row>
    <row r="172" spans="1:4" s="69" customFormat="1" ht="12">
      <c r="A172" s="68" t="s">
        <v>190</v>
      </c>
      <c r="B172" s="37"/>
      <c r="C172" s="64"/>
      <c r="D172" s="64"/>
    </row>
    <row r="173" spans="1:4" s="85" customFormat="1" ht="12">
      <c r="A173" s="86" t="s">
        <v>191</v>
      </c>
      <c r="B173" s="84" t="s">
        <v>322</v>
      </c>
      <c r="C173" s="81">
        <f>C177+C181+C189+C195</f>
        <v>0</v>
      </c>
      <c r="D173" s="81">
        <f>D177+D181+D189+D195</f>
        <v>0</v>
      </c>
    </row>
    <row r="174" spans="1:4" ht="12">
      <c r="A174" s="44" t="s">
        <v>192</v>
      </c>
      <c r="B174" s="40"/>
      <c r="C174" s="65"/>
      <c r="D174" s="65"/>
    </row>
    <row r="175" spans="1:4" ht="12">
      <c r="A175" s="41" t="s">
        <v>28</v>
      </c>
      <c r="B175" s="40" t="s">
        <v>323</v>
      </c>
      <c r="C175" s="65"/>
      <c r="D175" s="65"/>
    </row>
    <row r="176" spans="1:4" ht="12">
      <c r="A176" s="39" t="s">
        <v>29</v>
      </c>
      <c r="B176" s="40"/>
      <c r="C176" s="65"/>
      <c r="D176" s="65"/>
    </row>
    <row r="177" spans="1:4" ht="12">
      <c r="A177" s="39" t="s">
        <v>30</v>
      </c>
      <c r="B177" s="40" t="s">
        <v>324</v>
      </c>
      <c r="C177" s="65"/>
      <c r="D177" s="65"/>
    </row>
    <row r="178" spans="1:4" ht="12">
      <c r="A178" s="49" t="s">
        <v>149</v>
      </c>
      <c r="B178" s="40"/>
      <c r="C178" s="65"/>
      <c r="D178" s="65"/>
    </row>
    <row r="179" spans="1:4" ht="12">
      <c r="A179" s="60" t="s">
        <v>150</v>
      </c>
      <c r="B179" s="40" t="s">
        <v>325</v>
      </c>
      <c r="C179" s="65"/>
      <c r="D179" s="65"/>
    </row>
    <row r="180" spans="1:4" ht="12">
      <c r="A180" s="39" t="s">
        <v>151</v>
      </c>
      <c r="B180" s="40"/>
      <c r="C180" s="65"/>
      <c r="D180" s="65"/>
    </row>
    <row r="181" spans="1:4" ht="12">
      <c r="A181" s="39" t="s">
        <v>189</v>
      </c>
      <c r="B181" s="40" t="s">
        <v>326</v>
      </c>
      <c r="C181" s="65"/>
      <c r="D181" s="65"/>
    </row>
    <row r="182" spans="1:4" ht="12">
      <c r="A182" s="49" t="s">
        <v>89</v>
      </c>
      <c r="B182" s="40"/>
      <c r="C182" s="65"/>
      <c r="D182" s="65"/>
    </row>
    <row r="183" spans="1:4" ht="12">
      <c r="A183" s="50" t="s">
        <v>197</v>
      </c>
      <c r="B183" s="40" t="s">
        <v>327</v>
      </c>
      <c r="C183" s="65"/>
      <c r="D183" s="65"/>
    </row>
    <row r="184" spans="1:4" ht="12">
      <c r="A184" s="49" t="s">
        <v>198</v>
      </c>
      <c r="B184" s="40"/>
      <c r="C184" s="65"/>
      <c r="D184" s="65"/>
    </row>
    <row r="185" spans="1:4" ht="12">
      <c r="A185" s="60" t="s">
        <v>230</v>
      </c>
      <c r="B185" s="40" t="s">
        <v>328</v>
      </c>
      <c r="C185" s="65"/>
      <c r="D185" s="65"/>
    </row>
    <row r="186" spans="1:4" ht="12">
      <c r="A186" s="39" t="s">
        <v>23</v>
      </c>
      <c r="B186" s="40"/>
      <c r="C186" s="65"/>
      <c r="D186" s="65"/>
    </row>
    <row r="187" spans="1:4" ht="12">
      <c r="A187" s="39" t="s">
        <v>10</v>
      </c>
      <c r="B187" s="40" t="s">
        <v>329</v>
      </c>
      <c r="C187" s="65"/>
      <c r="D187" s="65"/>
    </row>
    <row r="188" spans="1:4" ht="12">
      <c r="A188" s="49" t="s">
        <v>218</v>
      </c>
      <c r="B188" s="40"/>
      <c r="C188" s="65"/>
      <c r="D188" s="65"/>
    </row>
    <row r="189" spans="1:4" ht="12">
      <c r="A189" s="60" t="s">
        <v>219</v>
      </c>
      <c r="B189" s="40" t="s">
        <v>330</v>
      </c>
      <c r="C189" s="65"/>
      <c r="D189" s="65"/>
    </row>
    <row r="190" spans="1:4" ht="12">
      <c r="A190" s="49" t="s">
        <v>220</v>
      </c>
      <c r="B190" s="40"/>
      <c r="C190" s="65"/>
      <c r="D190" s="65"/>
    </row>
    <row r="191" spans="1:4" ht="12">
      <c r="A191" s="60" t="s">
        <v>196</v>
      </c>
      <c r="B191" s="40" t="s">
        <v>331</v>
      </c>
      <c r="C191" s="65"/>
      <c r="D191" s="65"/>
    </row>
    <row r="192" spans="1:4" ht="12">
      <c r="A192" s="49" t="s">
        <v>42</v>
      </c>
      <c r="B192" s="40"/>
      <c r="C192" s="65"/>
      <c r="D192" s="65"/>
    </row>
    <row r="193" spans="1:4" ht="12">
      <c r="A193" s="60" t="s">
        <v>173</v>
      </c>
      <c r="B193" s="40" t="s">
        <v>332</v>
      </c>
      <c r="C193" s="65">
        <v>5137745</v>
      </c>
      <c r="D193" s="65">
        <v>5137745</v>
      </c>
    </row>
    <row r="194" spans="1:4" ht="12">
      <c r="A194" s="49" t="s">
        <v>174</v>
      </c>
      <c r="B194" s="40"/>
      <c r="C194" s="65"/>
      <c r="D194" s="65"/>
    </row>
    <row r="195" spans="1:4" ht="12">
      <c r="A195" s="60" t="s">
        <v>175</v>
      </c>
      <c r="B195" s="40" t="s">
        <v>333</v>
      </c>
      <c r="C195" s="65"/>
      <c r="D195" s="65"/>
    </row>
    <row r="196" spans="1:4" ht="12">
      <c r="A196" s="49" t="s">
        <v>58</v>
      </c>
      <c r="B196" s="40"/>
      <c r="C196" s="65"/>
      <c r="D196" s="65"/>
    </row>
    <row r="197" spans="1:4" ht="12">
      <c r="A197" s="50" t="s">
        <v>57</v>
      </c>
      <c r="B197" s="40"/>
      <c r="C197" s="65"/>
      <c r="D197" s="65"/>
    </row>
    <row r="198" spans="1:4" ht="12">
      <c r="A198" s="50" t="s">
        <v>92</v>
      </c>
      <c r="B198" s="40"/>
      <c r="C198" s="65"/>
      <c r="D198" s="65"/>
    </row>
    <row r="199" spans="1:4" s="82" customFormat="1" ht="12">
      <c r="A199" s="87" t="s">
        <v>152</v>
      </c>
      <c r="B199" s="80" t="s">
        <v>334</v>
      </c>
      <c r="C199" s="81">
        <f>C207+C211+C213+C215+C217+C219+C221+C223+C225+C227+C229+C231+C233+C235+C237+C209</f>
        <v>86007860</v>
      </c>
      <c r="D199" s="81">
        <f>D207+D211+D213+D215+D217+D219+D221+D223+D225+D227+D229+D231+D233+D235+D237+D209</f>
        <v>48291214</v>
      </c>
    </row>
    <row r="200" spans="1:4" ht="12">
      <c r="A200" s="49" t="s">
        <v>153</v>
      </c>
      <c r="B200" s="40"/>
      <c r="C200" s="65"/>
      <c r="D200" s="65"/>
    </row>
    <row r="201" spans="1:4" ht="12">
      <c r="A201" s="50" t="s">
        <v>154</v>
      </c>
      <c r="B201" s="40"/>
      <c r="C201" s="65"/>
      <c r="D201" s="65"/>
    </row>
    <row r="202" spans="1:4" ht="12">
      <c r="A202" s="50" t="s">
        <v>35</v>
      </c>
      <c r="B202" s="40"/>
      <c r="C202" s="65"/>
      <c r="D202" s="65"/>
    </row>
    <row r="203" spans="1:4" s="82" customFormat="1" ht="12">
      <c r="A203" s="87" t="s">
        <v>193</v>
      </c>
      <c r="B203" s="80" t="s">
        <v>335</v>
      </c>
      <c r="C203" s="81">
        <f>C207+C211+C215+C219+C221+C223+C225+C227+C229+C237</f>
        <v>85266638</v>
      </c>
      <c r="D203" s="81">
        <f>D207+D211+D215+D219+D221+D223+D225+D227+D229+D237</f>
        <v>48291214</v>
      </c>
    </row>
    <row r="204" spans="1:4" ht="12">
      <c r="A204" s="49" t="s">
        <v>194</v>
      </c>
      <c r="B204" s="40"/>
      <c r="C204" s="88"/>
      <c r="D204" s="88"/>
    </row>
    <row r="205" spans="1:4" ht="12">
      <c r="A205" s="60" t="s">
        <v>195</v>
      </c>
      <c r="B205" s="40" t="s">
        <v>336</v>
      </c>
      <c r="C205" s="88"/>
      <c r="D205" s="88"/>
    </row>
    <row r="206" spans="1:4" ht="12">
      <c r="A206" s="49" t="s">
        <v>177</v>
      </c>
      <c r="B206" s="40"/>
      <c r="C206" s="88"/>
      <c r="D206" s="88"/>
    </row>
    <row r="207" spans="1:4" ht="12">
      <c r="A207" s="60" t="s">
        <v>178</v>
      </c>
      <c r="B207" s="40" t="s">
        <v>337</v>
      </c>
      <c r="C207" s="88">
        <v>2095843</v>
      </c>
      <c r="D207" s="88">
        <v>2357096</v>
      </c>
    </row>
    <row r="208" spans="1:4" ht="12">
      <c r="A208" s="67" t="s">
        <v>179</v>
      </c>
      <c r="B208" s="40"/>
      <c r="C208" s="88"/>
      <c r="D208" s="88"/>
    </row>
    <row r="209" spans="1:4" ht="12">
      <c r="A209" s="67" t="s">
        <v>180</v>
      </c>
      <c r="B209" s="40" t="s">
        <v>338</v>
      </c>
      <c r="C209" s="88"/>
      <c r="D209" s="88"/>
    </row>
    <row r="210" spans="1:4" ht="12">
      <c r="A210" s="49" t="s">
        <v>181</v>
      </c>
      <c r="B210" s="40"/>
      <c r="C210" s="88"/>
      <c r="D210" s="88"/>
    </row>
    <row r="211" spans="1:4" ht="12">
      <c r="A211" s="60" t="s">
        <v>65</v>
      </c>
      <c r="B211" s="40" t="s">
        <v>339</v>
      </c>
      <c r="C211" s="88">
        <v>76789439</v>
      </c>
      <c r="D211" s="88">
        <v>40049002</v>
      </c>
    </row>
    <row r="212" spans="1:4" ht="12">
      <c r="A212" s="49" t="s">
        <v>66</v>
      </c>
      <c r="B212" s="40"/>
      <c r="C212" s="88"/>
      <c r="D212" s="88"/>
    </row>
    <row r="213" spans="1:4" ht="12">
      <c r="A213" s="60" t="s">
        <v>67</v>
      </c>
      <c r="B213" s="40" t="s">
        <v>340</v>
      </c>
      <c r="C213" s="88"/>
      <c r="D213" s="88"/>
    </row>
    <row r="214" spans="1:4" ht="12">
      <c r="A214" s="49" t="s">
        <v>68</v>
      </c>
      <c r="B214" s="40"/>
      <c r="C214" s="88"/>
      <c r="D214" s="88"/>
    </row>
    <row r="215" spans="1:4" ht="12">
      <c r="A215" s="60" t="s">
        <v>239</v>
      </c>
      <c r="B215" s="40" t="s">
        <v>341</v>
      </c>
      <c r="C215" s="88"/>
      <c r="D215" s="88"/>
    </row>
    <row r="216" spans="1:4" ht="12">
      <c r="A216" s="49" t="s">
        <v>240</v>
      </c>
      <c r="B216" s="40"/>
      <c r="C216" s="88"/>
      <c r="D216" s="88"/>
    </row>
    <row r="217" spans="1:4" ht="12">
      <c r="A217" s="60" t="s">
        <v>241</v>
      </c>
      <c r="B217" s="40" t="s">
        <v>342</v>
      </c>
      <c r="C217" s="88"/>
      <c r="D217" s="88"/>
    </row>
    <row r="218" spans="1:4" ht="12">
      <c r="A218" s="49" t="s">
        <v>242</v>
      </c>
      <c r="B218" s="40"/>
      <c r="C218" s="88"/>
      <c r="D218" s="88"/>
    </row>
    <row r="219" spans="1:4" ht="12">
      <c r="A219" s="60" t="s">
        <v>243</v>
      </c>
      <c r="B219" s="40" t="s">
        <v>343</v>
      </c>
      <c r="C219" s="88"/>
      <c r="D219" s="88"/>
    </row>
    <row r="220" spans="1:4" ht="12">
      <c r="A220" s="49" t="s">
        <v>344</v>
      </c>
      <c r="B220" s="40"/>
      <c r="C220" s="88"/>
      <c r="D220" s="88"/>
    </row>
    <row r="221" spans="1:4" ht="12">
      <c r="A221" s="60" t="s">
        <v>251</v>
      </c>
      <c r="B221" s="40" t="s">
        <v>345</v>
      </c>
      <c r="C221" s="88">
        <v>625305</v>
      </c>
      <c r="D221" s="88">
        <v>120280</v>
      </c>
    </row>
    <row r="222" spans="1:4" ht="12">
      <c r="A222" s="49" t="s">
        <v>252</v>
      </c>
      <c r="B222" s="40"/>
      <c r="C222" s="88"/>
      <c r="D222" s="88"/>
    </row>
    <row r="223" spans="1:4" ht="12">
      <c r="A223" s="60" t="s">
        <v>90</v>
      </c>
      <c r="B223" s="40" t="s">
        <v>346</v>
      </c>
      <c r="C223" s="88"/>
      <c r="D223" s="88"/>
    </row>
    <row r="224" spans="1:4" ht="12">
      <c r="A224" s="49" t="s">
        <v>224</v>
      </c>
      <c r="B224" s="40"/>
      <c r="C224" s="88"/>
      <c r="D224" s="88"/>
    </row>
    <row r="225" spans="1:4" ht="12">
      <c r="A225" s="60" t="s">
        <v>277</v>
      </c>
      <c r="B225" s="40" t="s">
        <v>347</v>
      </c>
      <c r="C225" s="88">
        <f>8417738-5137745</f>
        <v>3279993</v>
      </c>
      <c r="D225" s="88">
        <v>3395780</v>
      </c>
    </row>
    <row r="226" spans="1:4" ht="12">
      <c r="A226" s="49" t="s">
        <v>278</v>
      </c>
      <c r="B226" s="40"/>
      <c r="C226" s="88"/>
      <c r="D226" s="88"/>
    </row>
    <row r="227" spans="1:4" ht="12">
      <c r="A227" s="60" t="s">
        <v>279</v>
      </c>
      <c r="B227" s="40" t="s">
        <v>348</v>
      </c>
      <c r="C227" s="88">
        <v>1189709</v>
      </c>
      <c r="D227" s="88">
        <v>1189709</v>
      </c>
    </row>
    <row r="228" spans="1:4" ht="12">
      <c r="A228" s="39" t="s">
        <v>91</v>
      </c>
      <c r="B228" s="40"/>
      <c r="C228" s="88"/>
      <c r="D228" s="88"/>
    </row>
    <row r="229" spans="1:4" ht="12">
      <c r="A229" s="39" t="s">
        <v>162</v>
      </c>
      <c r="B229" s="40" t="s">
        <v>349</v>
      </c>
      <c r="C229" s="88">
        <v>986392</v>
      </c>
      <c r="D229" s="88">
        <f>585000+308390</f>
        <v>893390</v>
      </c>
    </row>
    <row r="230" spans="1:4" ht="12">
      <c r="A230" s="44" t="s">
        <v>163</v>
      </c>
      <c r="B230" s="40"/>
      <c r="C230" s="88"/>
      <c r="D230" s="88"/>
    </row>
    <row r="231" spans="1:4" ht="12">
      <c r="A231" s="41" t="s">
        <v>164</v>
      </c>
      <c r="B231" s="40" t="s">
        <v>350</v>
      </c>
      <c r="C231" s="88">
        <v>741222</v>
      </c>
      <c r="D231" s="88">
        <v>0</v>
      </c>
    </row>
    <row r="232" spans="1:4" ht="12">
      <c r="A232" s="39" t="s">
        <v>165</v>
      </c>
      <c r="B232" s="40"/>
      <c r="C232" s="88"/>
      <c r="D232" s="88"/>
    </row>
    <row r="233" spans="1:4" ht="12">
      <c r="A233" s="39" t="s">
        <v>110</v>
      </c>
      <c r="B233" s="40" t="s">
        <v>351</v>
      </c>
      <c r="C233" s="88"/>
      <c r="D233" s="88"/>
    </row>
    <row r="234" spans="1:4" ht="12">
      <c r="A234" s="44" t="s">
        <v>111</v>
      </c>
      <c r="B234" s="40"/>
      <c r="C234" s="88"/>
      <c r="D234" s="88"/>
    </row>
    <row r="235" spans="1:4" ht="12">
      <c r="A235" s="41" t="s">
        <v>112</v>
      </c>
      <c r="B235" s="40" t="s">
        <v>352</v>
      </c>
      <c r="C235" s="88"/>
      <c r="D235" s="88"/>
    </row>
    <row r="236" spans="1:4" ht="12">
      <c r="A236" s="39" t="s">
        <v>113</v>
      </c>
      <c r="B236" s="40"/>
      <c r="C236" s="88"/>
      <c r="D236" s="88"/>
    </row>
    <row r="237" spans="1:4" ht="12">
      <c r="A237" s="39" t="s">
        <v>130</v>
      </c>
      <c r="B237" s="40" t="s">
        <v>353</v>
      </c>
      <c r="C237" s="88">
        <v>299957</v>
      </c>
      <c r="D237" s="88">
        <v>285957</v>
      </c>
    </row>
    <row r="238" spans="1:4" ht="12">
      <c r="A238" s="44" t="s">
        <v>131</v>
      </c>
      <c r="B238" s="40"/>
      <c r="C238" s="88"/>
      <c r="D238" s="88"/>
    </row>
    <row r="239" spans="1:4" s="82" customFormat="1" ht="12">
      <c r="A239" s="89" t="s">
        <v>156</v>
      </c>
      <c r="B239" s="80" t="s">
        <v>354</v>
      </c>
      <c r="C239" s="81">
        <f>C171+C199</f>
        <v>91145605</v>
      </c>
      <c r="D239" s="81">
        <f>D171+D199</f>
        <v>53428959</v>
      </c>
    </row>
    <row r="240" spans="1:4" ht="12">
      <c r="A240" s="90" t="s">
        <v>157</v>
      </c>
      <c r="B240" s="72"/>
      <c r="C240" s="64"/>
      <c r="D240" s="64"/>
    </row>
    <row r="241" spans="1:4" s="94" customFormat="1" ht="12">
      <c r="A241" s="91" t="s">
        <v>248</v>
      </c>
      <c r="B241" s="92" t="s">
        <v>355</v>
      </c>
      <c r="C241" s="93">
        <f>C168+C239</f>
        <v>130498494</v>
      </c>
      <c r="D241" s="93">
        <f>D168+D239</f>
        <v>93903160</v>
      </c>
    </row>
    <row r="242" spans="1:4" ht="12">
      <c r="A242" s="100"/>
      <c r="B242" s="72"/>
      <c r="C242" s="101">
        <f>C144-C241</f>
        <v>0</v>
      </c>
      <c r="D242" s="101">
        <f>D144-D241</f>
        <v>0</v>
      </c>
    </row>
    <row r="243" spans="1:4" ht="12" hidden="1" customHeight="1">
      <c r="A243" s="102"/>
      <c r="B243" s="102"/>
      <c r="C243" s="78"/>
    </row>
    <row r="244" spans="1:4" ht="12" hidden="1" customHeight="1">
      <c r="A244" s="102" t="s">
        <v>69</v>
      </c>
      <c r="B244" s="102"/>
    </row>
    <row r="245" spans="1:4" ht="12" hidden="1" customHeight="1">
      <c r="A245" s="100"/>
      <c r="B245" s="103"/>
    </row>
    <row r="246" spans="1:4" ht="12" hidden="1" customHeight="1">
      <c r="A246" s="104" t="s">
        <v>201</v>
      </c>
      <c r="B246" s="102"/>
    </row>
    <row r="247" spans="1:4" ht="12" hidden="1" customHeight="1">
      <c r="A247" s="105"/>
      <c r="B247" s="102"/>
    </row>
    <row r="248" spans="1:4" ht="9.75" hidden="1" customHeight="1">
      <c r="A248" s="106" t="s">
        <v>87</v>
      </c>
      <c r="B248" s="107"/>
    </row>
    <row r="249" spans="1:4" ht="9.75" hidden="1" customHeight="1">
      <c r="A249" s="108" t="s">
        <v>88</v>
      </c>
      <c r="B249" s="107"/>
    </row>
    <row r="250" spans="1:4" ht="9.75" hidden="1" customHeight="1">
      <c r="A250" s="106" t="s">
        <v>217</v>
      </c>
      <c r="B250" s="107"/>
    </row>
    <row r="251" spans="1:4" ht="9.75" hidden="1" customHeight="1">
      <c r="A251" s="109" t="s">
        <v>134</v>
      </c>
      <c r="B251" s="107"/>
    </row>
    <row r="252" spans="1:4" ht="9.75" hidden="1" customHeight="1">
      <c r="A252" s="108" t="s">
        <v>135</v>
      </c>
      <c r="B252" s="107"/>
    </row>
    <row r="253" spans="1:4" ht="9.75" hidden="1" customHeight="1">
      <c r="A253" s="108" t="s">
        <v>231</v>
      </c>
      <c r="B253" s="107"/>
    </row>
    <row r="254" spans="1:4" ht="9.75" hidden="1" customHeight="1">
      <c r="A254" s="106" t="s">
        <v>232</v>
      </c>
      <c r="B254" s="107"/>
    </row>
    <row r="255" spans="1:4" ht="9.75" hidden="1" customHeight="1">
      <c r="A255" s="109" t="s">
        <v>233</v>
      </c>
      <c r="B255" s="107"/>
    </row>
    <row r="256" spans="1:4" ht="9.75" hidden="1" customHeight="1">
      <c r="A256" s="106" t="s">
        <v>234</v>
      </c>
      <c r="B256" s="107"/>
    </row>
    <row r="257" spans="1:2" ht="9.75" hidden="1" customHeight="1">
      <c r="A257" s="108" t="s">
        <v>235</v>
      </c>
      <c r="B257" s="107"/>
    </row>
    <row r="258" spans="1:2" ht="9.75" hidden="1" customHeight="1">
      <c r="A258" s="106" t="s">
        <v>236</v>
      </c>
      <c r="B258" s="107"/>
    </row>
    <row r="259" spans="1:2" ht="9.75" hidden="1" customHeight="1">
      <c r="A259" s="109" t="s">
        <v>237</v>
      </c>
      <c r="B259" s="107"/>
    </row>
    <row r="260" spans="1:2" ht="9.75" hidden="1" customHeight="1">
      <c r="A260" s="106" t="s">
        <v>95</v>
      </c>
      <c r="B260" s="107"/>
    </row>
    <row r="261" spans="1:2" ht="9.75" hidden="1" customHeight="1">
      <c r="A261" s="108" t="s">
        <v>148</v>
      </c>
      <c r="B261" s="107"/>
    </row>
    <row r="262" spans="1:2" ht="9.75" hidden="1" customHeight="1">
      <c r="A262" s="106" t="s">
        <v>257</v>
      </c>
      <c r="B262" s="107"/>
    </row>
    <row r="263" spans="1:2" ht="9.75" hidden="1" customHeight="1">
      <c r="A263" s="109" t="s">
        <v>258</v>
      </c>
      <c r="B263" s="107"/>
    </row>
    <row r="264" spans="1:2" ht="9.75" hidden="1" customHeight="1">
      <c r="A264" s="108" t="s">
        <v>102</v>
      </c>
      <c r="B264" s="107"/>
    </row>
    <row r="265" spans="1:2" ht="9.75" hidden="1" customHeight="1">
      <c r="A265" s="109" t="s">
        <v>103</v>
      </c>
      <c r="B265" s="107"/>
    </row>
    <row r="266" spans="1:2" ht="9.75" hidden="1" customHeight="1">
      <c r="A266" s="106" t="s">
        <v>119</v>
      </c>
      <c r="B266" s="107"/>
    </row>
    <row r="267" spans="1:2" ht="9.75" hidden="1" customHeight="1">
      <c r="A267" s="108" t="s">
        <v>120</v>
      </c>
      <c r="B267" s="107"/>
    </row>
    <row r="268" spans="1:2" ht="9.75" hidden="1" customHeight="1">
      <c r="A268" s="106" t="s">
        <v>12</v>
      </c>
      <c r="B268" s="107"/>
    </row>
    <row r="269" spans="1:2" ht="9.75" hidden="1" customHeight="1">
      <c r="A269" s="109" t="s">
        <v>141</v>
      </c>
      <c r="B269" s="107"/>
    </row>
    <row r="270" spans="1:2" ht="9.75" hidden="1" customHeight="1">
      <c r="A270" s="106" t="s">
        <v>250</v>
      </c>
      <c r="B270" s="107"/>
    </row>
    <row r="271" spans="1:2" ht="9.75" hidden="1" customHeight="1">
      <c r="A271" s="108" t="s">
        <v>31</v>
      </c>
      <c r="B271" s="107"/>
    </row>
    <row r="272" spans="1:2" ht="9.75" hidden="1" customHeight="1">
      <c r="A272" s="106" t="s">
        <v>32</v>
      </c>
      <c r="B272" s="107"/>
    </row>
    <row r="273" spans="1:4" ht="9.75" hidden="1" customHeight="1">
      <c r="A273" s="109" t="s">
        <v>33</v>
      </c>
      <c r="B273" s="107"/>
    </row>
    <row r="274" spans="1:4" ht="9.75" hidden="1" customHeight="1">
      <c r="A274" s="108" t="s">
        <v>34</v>
      </c>
      <c r="B274" s="107"/>
    </row>
    <row r="275" spans="1:4" ht="9.75" hidden="1" customHeight="1">
      <c r="A275" s="109" t="s">
        <v>93</v>
      </c>
      <c r="B275" s="107"/>
    </row>
    <row r="276" spans="1:4" ht="10.5" customHeight="1">
      <c r="A276" s="95" t="s">
        <v>176</v>
      </c>
      <c r="B276" s="96"/>
    </row>
    <row r="277" spans="1:4" ht="10.5" customHeight="1">
      <c r="A277" s="95" t="s">
        <v>199</v>
      </c>
      <c r="B277" s="96"/>
    </row>
    <row r="278" spans="1:4">
      <c r="D278" s="78"/>
    </row>
    <row r="279" spans="1:4">
      <c r="A279" s="110" t="s">
        <v>132</v>
      </c>
      <c r="B279" s="110"/>
      <c r="C279" s="110"/>
      <c r="D279" s="99"/>
    </row>
    <row r="280" spans="1:4">
      <c r="A280" s="110" t="s">
        <v>238</v>
      </c>
      <c r="B280" s="110"/>
      <c r="C280" s="110"/>
      <c r="D280" s="110"/>
    </row>
  </sheetData>
  <mergeCells count="2">
    <mergeCell ref="A279:C279"/>
    <mergeCell ref="A280:D280"/>
  </mergeCells>
  <pageMargins left="0.7" right="0.7" top="0.75" bottom="0.75" header="0.3" footer="0.3"/>
  <pageSetup paperSize="9" scale="93" orientation="portrait" verticalDpi="0" r:id="rId1"/>
  <rowBreaks count="2" manualBreakCount="2">
    <brk id="42" max="3" man="1"/>
    <brk id="1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йиллик </vt:lpstr>
      <vt:lpstr>'баланс йиллик '!Область_печати</vt:lpstr>
    </vt:vector>
  </TitlesOfParts>
  <Company>demo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Махлиёхон</cp:lastModifiedBy>
  <cp:lastPrinted>2019-03-16T09:35:07Z</cp:lastPrinted>
  <dcterms:created xsi:type="dcterms:W3CDTF">2003-01-11T12:26:56Z</dcterms:created>
  <dcterms:modified xsi:type="dcterms:W3CDTF">2019-04-30T09:36:31Z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C15130A">
    <vt:lpwstr/>
  </property>
  <property fmtid="{D5CDD505-2E9C-101B-9397-08002B2CF9AE}" pid="3" name="IVIDD2510D2">
    <vt:lpwstr/>
  </property>
  <property fmtid="{D5CDD505-2E9C-101B-9397-08002B2CF9AE}" pid="4" name="IVID150C0FEC">
    <vt:lpwstr/>
  </property>
  <property fmtid="{D5CDD505-2E9C-101B-9397-08002B2CF9AE}" pid="5" name="IVID3E2312D9">
    <vt:lpwstr/>
  </property>
  <property fmtid="{D5CDD505-2E9C-101B-9397-08002B2CF9AE}" pid="6" name="IVID346E14FF">
    <vt:lpwstr/>
  </property>
  <property fmtid="{D5CDD505-2E9C-101B-9397-08002B2CF9AE}" pid="7" name="IVID55C1E08">
    <vt:lpwstr/>
  </property>
  <property fmtid="{D5CDD505-2E9C-101B-9397-08002B2CF9AE}" pid="8" name="IVID32561AE7">
    <vt:lpwstr/>
  </property>
  <property fmtid="{D5CDD505-2E9C-101B-9397-08002B2CF9AE}" pid="9" name="IVID3E4A12D1">
    <vt:lpwstr/>
  </property>
  <property fmtid="{D5CDD505-2E9C-101B-9397-08002B2CF9AE}" pid="10" name="IVID43841DF3">
    <vt:lpwstr/>
  </property>
  <property fmtid="{D5CDD505-2E9C-101B-9397-08002B2CF9AE}" pid="11" name="IVID2C3F0FFF">
    <vt:lpwstr/>
  </property>
  <property fmtid="{D5CDD505-2E9C-101B-9397-08002B2CF9AE}" pid="12" name="IVID11741200">
    <vt:lpwstr/>
  </property>
  <property fmtid="{D5CDD505-2E9C-101B-9397-08002B2CF9AE}" pid="13" name="IVID19680219">
    <vt:lpwstr/>
  </property>
  <property fmtid="{D5CDD505-2E9C-101B-9397-08002B2CF9AE}" pid="14" name="IVID16ED1760">
    <vt:lpwstr/>
  </property>
  <property fmtid="{D5CDD505-2E9C-101B-9397-08002B2CF9AE}" pid="15" name="IVID2F1807F5">
    <vt:lpwstr/>
  </property>
  <property fmtid="{D5CDD505-2E9C-101B-9397-08002B2CF9AE}" pid="16" name="IVID205312EE">
    <vt:lpwstr/>
  </property>
  <property fmtid="{D5CDD505-2E9C-101B-9397-08002B2CF9AE}" pid="17" name="IVID1F3419F2">
    <vt:lpwstr/>
  </property>
  <property fmtid="{D5CDD505-2E9C-101B-9397-08002B2CF9AE}" pid="18" name="IVIDD3513D6">
    <vt:lpwstr/>
  </property>
  <property fmtid="{D5CDD505-2E9C-101B-9397-08002B2CF9AE}" pid="19" name="IVID102117EF">
    <vt:lpwstr/>
  </property>
  <property fmtid="{D5CDD505-2E9C-101B-9397-08002B2CF9AE}" pid="20" name="IVID1E5018DB">
    <vt:lpwstr/>
  </property>
  <property fmtid="{D5CDD505-2E9C-101B-9397-08002B2CF9AE}" pid="21" name="IVID1B2B0ADE">
    <vt:lpwstr/>
  </property>
  <property fmtid="{D5CDD505-2E9C-101B-9397-08002B2CF9AE}" pid="22" name="IVID1CD5">
    <vt:lpwstr/>
  </property>
  <property fmtid="{D5CDD505-2E9C-101B-9397-08002B2CF9AE}" pid="23" name="IVID13EE4346">
    <vt:lpwstr/>
  </property>
  <property fmtid="{D5CDD505-2E9C-101B-9397-08002B2CF9AE}" pid="24" name="IVID17FC385E">
    <vt:lpwstr/>
  </property>
  <property fmtid="{D5CDD505-2E9C-101B-9397-08002B2CF9AE}" pid="25" name="IVID2F4717EA">
    <vt:lpwstr/>
  </property>
</Properties>
</file>